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\\10.4.42.39\papka-obmena\КСК\от Сарапульцевой Н.В\"/>
    </mc:Choice>
  </mc:AlternateContent>
  <xr:revisionPtr revIDLastSave="0" documentId="13_ncr:1_{7F73BD49-BC75-4A07-9B4B-032B276482D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1" i="1" l="1"/>
  <c r="G5" i="1"/>
  <c r="D5" i="1"/>
  <c r="J13" i="1"/>
  <c r="I13" i="1"/>
  <c r="I12" i="1"/>
  <c r="I11" i="1"/>
  <c r="H13" i="1"/>
  <c r="H12" i="1"/>
  <c r="H11" i="1"/>
  <c r="I10" i="1"/>
  <c r="H10" i="1"/>
  <c r="I9" i="1"/>
  <c r="H9" i="1"/>
  <c r="I8" i="1"/>
  <c r="H8" i="1"/>
  <c r="I6" i="1"/>
  <c r="H6" i="1"/>
  <c r="J5" i="1"/>
  <c r="I4" i="1"/>
  <c r="J4" i="1" s="1"/>
  <c r="F4" i="1"/>
  <c r="G4" i="1" l="1"/>
</calcChain>
</file>

<file path=xl/sharedStrings.xml><?xml version="1.0" encoding="utf-8"?>
<sst xmlns="http://schemas.openxmlformats.org/spreadsheetml/2006/main" count="21" uniqueCount="21">
  <si>
    <t>НДФЛ (100%)</t>
  </si>
  <si>
    <t>Дотация на выравнивание</t>
  </si>
  <si>
    <t>1% НДФЛ</t>
  </si>
  <si>
    <t>план 2024</t>
  </si>
  <si>
    <t>факт 2024</t>
  </si>
  <si>
    <t>рост 2024</t>
  </si>
  <si>
    <t>план 2025</t>
  </si>
  <si>
    <t>рост 2025</t>
  </si>
  <si>
    <t>план 2026</t>
  </si>
  <si>
    <t>рост 2026</t>
  </si>
  <si>
    <t>НДФЛ (25%)</t>
  </si>
  <si>
    <t>факт 2025 (ожидаемое)</t>
  </si>
  <si>
    <t>Замена дотации на выравнивание дополнительным нормативом по НДФЛ</t>
  </si>
  <si>
    <t>руб.</t>
  </si>
  <si>
    <t>ИТОГО НДФЛ + дотация</t>
  </si>
  <si>
    <t>Доп.норматив</t>
  </si>
  <si>
    <t>НДФЛ РБ 75%</t>
  </si>
  <si>
    <t>НДФЛ МБ 7%</t>
  </si>
  <si>
    <t>Остаток дотации</t>
  </si>
  <si>
    <t xml:space="preserve"> ИТОГО НДФЛ 25%+ 7%+ остаток дотации</t>
  </si>
  <si>
    <t>факт 2026 (ожидаемое)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</si>
</sst>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4" fontId="0" fillId="0" borderId="1" xfId="0" applyNumberFormat="1" applyBorder="1"/>
    <xf numFmtId="4" fontId="0" fillId="0" borderId="0" xfId="0" applyNumberFormat="1"/>
    <xf numFmtId="4" fontId="0" fillId="0" borderId="1" xfId="0" applyNumberFormat="1" applyFill="1" applyBorder="1"/>
    <xf numFmtId="0" fontId="0" fillId="0" borderId="1" xfId="0" applyFill="1" applyBorder="1" applyAlignment="1">
      <alignment wrapText="1"/>
    </xf>
    <xf numFmtId="0" fontId="1" fillId="0" borderId="0" xfId="0" applyFont="1"/>
    <xf numFmtId="0" fontId="0" fillId="0" borderId="2" xfId="0" applyBorder="1"/>
    <xf numFmtId="4" fontId="0" fillId="0" borderId="2" xfId="0" applyNumberFormat="1" applyBorder="1"/>
    <xf numFmtId="0" fontId="0" fillId="0" borderId="0" xfId="0" applyBorder="1"/>
    <xf numFmtId="4" fontId="0" fillId="0" borderId="0" xfId="0" applyNumberFormat="1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O23"/>
  <sheetViews>
    <sheetView tabSelected="1" workbookViewId="0">
      <selection activeCell="J6" sqref="J6"/>
    </sheetView>
  </sheetViews>
  <sheetFormatPr defaultRowHeight="15" x14ac:dyDescent="0.25"/>
  <cols>
    <col min="1" max="1" width="15" customWidth="1"/>
    <col min="2" max="2" width="16.42578125" customWidth="1"/>
    <col min="3" max="3" width="16.140625" customWidth="1"/>
    <col min="4" max="4" width="15.7109375" customWidth="1"/>
    <col min="5" max="5" width="15.5703125" customWidth="1"/>
    <col min="6" max="6" width="14.85546875" customWidth="1"/>
    <col min="7" max="7" width="13" customWidth="1"/>
    <col min="8" max="8" width="15" customWidth="1"/>
    <col min="9" max="9" width="15.28515625" customWidth="1"/>
    <col min="10" max="10" width="12.42578125" customWidth="1"/>
    <col min="11" max="11" width="5.85546875" customWidth="1"/>
    <col min="12" max="12" width="9.140625" hidden="1" customWidth="1"/>
    <col min="13" max="13" width="13.5703125" bestFit="1" customWidth="1"/>
    <col min="15" max="15" width="16" bestFit="1" customWidth="1"/>
  </cols>
  <sheetData>
    <row r="2" spans="1:15" x14ac:dyDescent="0.25">
      <c r="C2" s="7" t="s">
        <v>12</v>
      </c>
      <c r="J2" t="s">
        <v>13</v>
      </c>
    </row>
    <row r="3" spans="1:15" ht="30" x14ac:dyDescent="0.25">
      <c r="A3" s="2"/>
      <c r="B3" s="1" t="s">
        <v>3</v>
      </c>
      <c r="C3" s="1" t="s">
        <v>4</v>
      </c>
      <c r="D3" s="1" t="s">
        <v>5</v>
      </c>
      <c r="E3" s="1" t="s">
        <v>6</v>
      </c>
      <c r="F3" s="2" t="s">
        <v>11</v>
      </c>
      <c r="G3" s="1" t="s">
        <v>7</v>
      </c>
      <c r="H3" s="1" t="s">
        <v>8</v>
      </c>
      <c r="I3" s="2" t="s">
        <v>20</v>
      </c>
      <c r="J3" s="1" t="s">
        <v>9</v>
      </c>
      <c r="K3" s="10"/>
      <c r="L3" s="8"/>
    </row>
    <row r="4" spans="1:15" x14ac:dyDescent="0.25">
      <c r="A4" s="2" t="s">
        <v>10</v>
      </c>
      <c r="B4" s="3">
        <v>272805532</v>
      </c>
      <c r="C4" s="3">
        <v>307612975.55000001</v>
      </c>
      <c r="D4" s="3">
        <v>34807443.549999997</v>
      </c>
      <c r="E4" s="3">
        <v>323603986</v>
      </c>
      <c r="F4" s="3">
        <f>E4+10626600</f>
        <v>334230586</v>
      </c>
      <c r="G4" s="3">
        <f>F4-E4</f>
        <v>10626600</v>
      </c>
      <c r="H4" s="3">
        <v>349492310</v>
      </c>
      <c r="I4" s="3">
        <f>H4+10000000</f>
        <v>359492310</v>
      </c>
      <c r="J4" s="3">
        <f>I4-H4</f>
        <v>10000000</v>
      </c>
      <c r="K4" s="11"/>
      <c r="L4" s="9"/>
    </row>
    <row r="5" spans="1:15" ht="30" x14ac:dyDescent="0.25">
      <c r="A5" s="2" t="s">
        <v>1</v>
      </c>
      <c r="B5" s="3">
        <v>98300000</v>
      </c>
      <c r="C5" s="3">
        <v>98300000</v>
      </c>
      <c r="D5" s="3">
        <f>C5-B5</f>
        <v>0</v>
      </c>
      <c r="E5" s="3">
        <v>106253500</v>
      </c>
      <c r="F5" s="3">
        <v>106253500</v>
      </c>
      <c r="G5" s="3">
        <f>F5-E5</f>
        <v>0</v>
      </c>
      <c r="H5" s="3">
        <v>106253500</v>
      </c>
      <c r="I5" s="3">
        <v>106253500</v>
      </c>
      <c r="J5" s="3">
        <f>H5-I5</f>
        <v>0</v>
      </c>
      <c r="K5" s="11"/>
      <c r="L5" s="9"/>
      <c r="M5" s="4"/>
      <c r="O5" s="4"/>
    </row>
    <row r="6" spans="1:15" ht="30" x14ac:dyDescent="0.25">
      <c r="A6" s="2" t="s">
        <v>14</v>
      </c>
      <c r="B6" s="3"/>
      <c r="C6" s="3"/>
      <c r="D6" s="3"/>
      <c r="E6" s="3"/>
      <c r="F6" s="3"/>
      <c r="G6" s="3"/>
      <c r="H6" s="5">
        <f>H4+H5</f>
        <v>455745810</v>
      </c>
      <c r="I6" s="3">
        <f>I4+I5</f>
        <v>465745810</v>
      </c>
      <c r="J6" s="3"/>
      <c r="K6" s="11"/>
      <c r="L6" s="9"/>
      <c r="M6" s="4"/>
      <c r="O6" s="4"/>
    </row>
    <row r="7" spans="1:15" x14ac:dyDescent="0.25">
      <c r="A7" s="2" t="s">
        <v>0</v>
      </c>
      <c r="B7" s="3"/>
      <c r="C7" s="3"/>
      <c r="D7" s="3"/>
      <c r="E7" s="3"/>
      <c r="F7" s="3"/>
      <c r="G7" s="3"/>
      <c r="H7" s="3">
        <v>1397969240</v>
      </c>
      <c r="I7" s="3">
        <v>1437969240</v>
      </c>
      <c r="J7" s="3"/>
      <c r="K7" s="11"/>
      <c r="L7" s="9"/>
      <c r="M7" s="4"/>
      <c r="O7" s="4"/>
    </row>
    <row r="8" spans="1:15" x14ac:dyDescent="0.25">
      <c r="A8" s="2" t="s">
        <v>2</v>
      </c>
      <c r="B8" s="3"/>
      <c r="C8" s="3"/>
      <c r="D8" s="3"/>
      <c r="E8" s="3"/>
      <c r="F8" s="3"/>
      <c r="G8" s="3"/>
      <c r="H8" s="3">
        <f>H7/100</f>
        <v>13979692.4</v>
      </c>
      <c r="I8" s="3">
        <f>I7/100</f>
        <v>14379692.4</v>
      </c>
      <c r="J8" s="3"/>
      <c r="K8" s="11"/>
      <c r="L8" s="9"/>
    </row>
    <row r="9" spans="1:15" x14ac:dyDescent="0.25">
      <c r="A9" s="2" t="s">
        <v>15</v>
      </c>
      <c r="B9" s="3"/>
      <c r="C9" s="3"/>
      <c r="D9" s="3"/>
      <c r="E9" s="3"/>
      <c r="F9" s="3"/>
      <c r="G9" s="3"/>
      <c r="H9" s="3">
        <f>H5/H8</f>
        <v>7.600560653251569</v>
      </c>
      <c r="I9" s="3">
        <f>I5/I8</f>
        <v>7.3891358065489632</v>
      </c>
      <c r="J9" s="3"/>
      <c r="K9" s="11"/>
      <c r="L9" s="9"/>
      <c r="M9" s="4"/>
    </row>
    <row r="10" spans="1:15" ht="54" customHeight="1" x14ac:dyDescent="0.25">
      <c r="A10" s="2" t="s">
        <v>16</v>
      </c>
      <c r="B10" s="5"/>
      <c r="C10" s="3"/>
      <c r="D10" s="3"/>
      <c r="E10" s="3"/>
      <c r="F10" s="3"/>
      <c r="G10" s="3"/>
      <c r="H10" s="3">
        <f>H7*75%</f>
        <v>1048476930</v>
      </c>
      <c r="I10" s="3">
        <f>I7*75%</f>
        <v>1078476930</v>
      </c>
      <c r="J10" s="3"/>
      <c r="K10" s="11"/>
      <c r="L10" s="9"/>
    </row>
    <row r="11" spans="1:15" x14ac:dyDescent="0.25">
      <c r="A11" s="2" t="s">
        <v>17</v>
      </c>
      <c r="B11" s="5"/>
      <c r="C11" s="3"/>
      <c r="D11" s="3"/>
      <c r="E11" s="3"/>
      <c r="F11" s="3"/>
      <c r="G11" s="3"/>
      <c r="H11" s="3">
        <f>H10*7%</f>
        <v>73393385.100000009</v>
      </c>
      <c r="I11" s="3">
        <f>I10*7%</f>
        <v>75493385.100000009</v>
      </c>
      <c r="J11" s="3">
        <f>I11-H11</f>
        <v>2100000</v>
      </c>
      <c r="K11" s="11"/>
      <c r="L11" s="9"/>
    </row>
    <row r="12" spans="1:15" ht="25.5" customHeight="1" x14ac:dyDescent="0.25">
      <c r="A12" s="2" t="s">
        <v>18</v>
      </c>
      <c r="B12" s="3"/>
      <c r="C12" s="3"/>
      <c r="D12" s="3"/>
      <c r="E12" s="3"/>
      <c r="F12" s="3"/>
      <c r="G12" s="3"/>
      <c r="H12" s="3">
        <f>H5-H11</f>
        <v>32860114.899999991</v>
      </c>
      <c r="I12" s="3">
        <f>H12</f>
        <v>32860114.899999991</v>
      </c>
      <c r="J12" s="3"/>
      <c r="K12" s="11"/>
      <c r="L12" s="9"/>
    </row>
    <row r="13" spans="1:15" ht="60" x14ac:dyDescent="0.25">
      <c r="A13" s="2" t="s">
        <v>19</v>
      </c>
      <c r="B13" s="3"/>
      <c r="C13" s="3"/>
      <c r="D13" s="3"/>
      <c r="E13" s="3"/>
      <c r="F13" s="3"/>
      <c r="G13" s="3"/>
      <c r="H13" s="5">
        <f>H4+H11+H12</f>
        <v>455745810</v>
      </c>
      <c r="I13" s="3">
        <f>I4+I11+I12</f>
        <v>467845810</v>
      </c>
      <c r="J13" s="3">
        <f>I13-H13</f>
        <v>12100000</v>
      </c>
      <c r="K13" s="11"/>
      <c r="L13" s="9"/>
      <c r="M13" s="4"/>
    </row>
    <row r="14" spans="1:15" x14ac:dyDescent="0.25">
      <c r="A14" s="2"/>
      <c r="B14" s="3"/>
      <c r="C14" s="3"/>
      <c r="D14" s="3"/>
      <c r="E14" s="3"/>
      <c r="F14" s="3"/>
      <c r="G14" s="3"/>
      <c r="H14" s="3"/>
      <c r="I14" s="3"/>
      <c r="J14" s="3"/>
      <c r="K14" s="11"/>
      <c r="L14" s="9"/>
    </row>
    <row r="15" spans="1:15" x14ac:dyDescent="0.25">
      <c r="A15" s="6"/>
      <c r="B15" s="5"/>
      <c r="C15" s="5"/>
      <c r="D15" s="5"/>
      <c r="E15" s="5"/>
      <c r="F15" s="5"/>
      <c r="G15" s="5"/>
      <c r="H15" s="5"/>
      <c r="I15" s="5"/>
      <c r="J15" s="5"/>
      <c r="K15" s="11"/>
      <c r="L15" s="9"/>
    </row>
    <row r="16" spans="1:15" x14ac:dyDescent="0.25">
      <c r="A16" s="6"/>
      <c r="B16" s="5"/>
      <c r="C16" s="5"/>
      <c r="D16" s="5"/>
      <c r="E16" s="5"/>
      <c r="F16" s="5"/>
      <c r="G16" s="5"/>
      <c r="H16" s="5"/>
      <c r="I16" s="5"/>
      <c r="J16" s="5"/>
      <c r="K16" s="11"/>
      <c r="L16" s="9"/>
    </row>
    <row r="17" spans="1:12" x14ac:dyDescent="0.25">
      <c r="A17" s="6"/>
      <c r="B17" s="5"/>
      <c r="C17" s="5"/>
      <c r="D17" s="5"/>
      <c r="E17" s="5"/>
      <c r="F17" s="5"/>
      <c r="G17" s="5"/>
      <c r="H17" s="5"/>
      <c r="I17" s="5"/>
      <c r="J17" s="5"/>
      <c r="K17" s="11"/>
      <c r="L17" s="9"/>
    </row>
    <row r="18" spans="1:12" x14ac:dyDescent="0.25">
      <c r="A18" s="6"/>
      <c r="B18" s="5"/>
      <c r="C18" s="5"/>
      <c r="D18" s="5"/>
      <c r="E18" s="5"/>
      <c r="F18" s="5"/>
      <c r="G18" s="5"/>
      <c r="H18" s="5"/>
      <c r="I18" s="5"/>
      <c r="J18" s="5"/>
      <c r="K18" s="11"/>
      <c r="L18" s="9"/>
    </row>
    <row r="19" spans="1:12" x14ac:dyDescent="0.25">
      <c r="A19" s="6"/>
      <c r="B19" s="5"/>
      <c r="C19" s="5"/>
      <c r="D19" s="5"/>
      <c r="E19" s="5"/>
      <c r="F19" s="5"/>
      <c r="G19" s="5"/>
      <c r="H19" s="5"/>
      <c r="I19" s="5"/>
      <c r="J19" s="5"/>
      <c r="K19" s="11"/>
      <c r="L19" s="9"/>
    </row>
    <row r="20" spans="1:12" x14ac:dyDescent="0.25">
      <c r="A20" s="2"/>
      <c r="B20" s="3"/>
      <c r="C20" s="3"/>
      <c r="D20" s="3"/>
      <c r="E20" s="3"/>
      <c r="F20" s="3"/>
      <c r="G20" s="3"/>
      <c r="H20" s="3"/>
      <c r="I20" s="3"/>
      <c r="J20" s="3"/>
      <c r="K20" s="11"/>
      <c r="L20" s="9"/>
    </row>
    <row r="21" spans="1:12" x14ac:dyDescent="0.25">
      <c r="A21" s="2"/>
      <c r="B21" s="3"/>
      <c r="C21" s="3"/>
      <c r="D21" s="3"/>
      <c r="E21" s="3"/>
      <c r="F21" s="3"/>
      <c r="G21" s="3"/>
      <c r="H21" s="3"/>
      <c r="I21" s="3"/>
      <c r="J21" s="3"/>
      <c r="K21" s="11"/>
      <c r="L21" s="9"/>
    </row>
    <row r="22" spans="1:12" x14ac:dyDescent="0.25">
      <c r="A22" s="2"/>
      <c r="B22" s="3"/>
      <c r="C22" s="3"/>
      <c r="D22" s="3"/>
      <c r="E22" s="3"/>
      <c r="F22" s="3"/>
      <c r="G22" s="3"/>
      <c r="H22" s="3"/>
      <c r="I22" s="3"/>
      <c r="J22" s="3"/>
      <c r="K22" s="11"/>
      <c r="L22" s="9"/>
    </row>
    <row r="23" spans="1:12" x14ac:dyDescent="0.25">
      <c r="A23" s="2"/>
      <c r="B23" s="3"/>
      <c r="C23" s="3"/>
      <c r="D23" s="3"/>
      <c r="E23" s="3"/>
      <c r="F23" s="3"/>
      <c r="G23" s="3"/>
      <c r="H23" s="3"/>
      <c r="I23" s="3"/>
      <c r="J23" s="3"/>
      <c r="K23" s="11"/>
      <c r="L23" s="9"/>
    </row>
  </sheetData>
  <pageMargins left="0.7" right="0.7" top="0.75" bottom="0.75" header="0.3" footer="0.3"/>
  <pageSetup paperSize="9"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NV</dc:creator>
  <cp:lastModifiedBy>NV</cp:lastModifiedBy>
  <cp:lastPrinted>2025-06-24T08:21:35Z</cp:lastPrinted>
  <dcterms:created xsi:type="dcterms:W3CDTF">2015-06-05T18:19:34Z</dcterms:created>
  <dcterms:modified xsi:type="dcterms:W3CDTF">2025-06-24T08:22:11Z</dcterms:modified>
</cp:coreProperties>
</file>