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iterate="1" iterateCount="201" calcOnSave="0"/>
</workbook>
</file>

<file path=xl/calcChain.xml><?xml version="1.0" encoding="utf-8"?>
<calcChain xmlns="http://schemas.openxmlformats.org/spreadsheetml/2006/main">
  <c r="F141" i="1"/>
  <c r="G141" s="1"/>
  <c r="G140"/>
  <c r="F139"/>
  <c r="G139" s="1"/>
  <c r="G138"/>
  <c r="G136"/>
  <c r="G135"/>
  <c r="G134"/>
  <c r="G133"/>
  <c r="A130"/>
  <c r="A131" s="1"/>
  <c r="A132" s="1"/>
  <c r="A133" s="1"/>
  <c r="A134" s="1"/>
  <c r="A135" s="1"/>
  <c r="A136" s="1"/>
  <c r="A138" s="1"/>
  <c r="A139" s="1"/>
  <c r="A140" s="1"/>
  <c r="A141" s="1"/>
  <c r="G128"/>
  <c r="G127"/>
  <c r="G126"/>
  <c r="G125"/>
  <c r="G124"/>
  <c r="G123"/>
  <c r="A123"/>
  <c r="G121"/>
  <c r="G120"/>
  <c r="F119"/>
  <c r="G119" s="1"/>
  <c r="D119"/>
  <c r="G118"/>
  <c r="G117"/>
  <c r="A117"/>
  <c r="A118" s="1"/>
  <c r="F116"/>
  <c r="G116" s="1"/>
  <c r="G113"/>
  <c r="G111"/>
  <c r="G110"/>
  <c r="G109"/>
  <c r="G107"/>
  <c r="G106"/>
  <c r="G105"/>
  <c r="G102"/>
  <c r="G101"/>
  <c r="G100"/>
  <c r="G99"/>
  <c r="A99"/>
  <c r="A100" s="1"/>
  <c r="A101" s="1"/>
  <c r="A102" s="1"/>
  <c r="G98"/>
  <c r="G96"/>
  <c r="G95"/>
  <c r="G94"/>
  <c r="G93"/>
  <c r="G92"/>
  <c r="G91"/>
  <c r="G90"/>
  <c r="G88"/>
  <c r="G87"/>
  <c r="G86"/>
  <c r="G85"/>
  <c r="G83"/>
  <c r="G82"/>
  <c r="A82"/>
  <c r="A83" s="1"/>
  <c r="G81"/>
  <c r="G80"/>
  <c r="G79"/>
  <c r="G78"/>
  <c r="G76"/>
  <c r="G75"/>
  <c r="G74"/>
  <c r="G73"/>
  <c r="G72"/>
  <c r="G71"/>
  <c r="G67"/>
  <c r="E66"/>
  <c r="G66" s="1"/>
  <c r="E65"/>
  <c r="G64"/>
  <c r="G62"/>
  <c r="G61"/>
  <c r="F60"/>
  <c r="G60" s="1"/>
  <c r="G59"/>
  <c r="G58"/>
  <c r="G57"/>
  <c r="G55"/>
  <c r="G54"/>
  <c r="G53"/>
  <c r="G52"/>
  <c r="G51"/>
  <c r="G49"/>
  <c r="G48"/>
  <c r="G47"/>
  <c r="G46"/>
  <c r="G44"/>
  <c r="G42"/>
  <c r="G40"/>
  <c r="G39"/>
  <c r="G38"/>
  <c r="G36"/>
  <c r="G34"/>
  <c r="G32"/>
  <c r="G30"/>
  <c r="G28"/>
  <c r="G26"/>
  <c r="G24"/>
  <c r="G22"/>
  <c r="G20"/>
  <c r="G19"/>
  <c r="G18"/>
  <c r="G16"/>
  <c r="G15"/>
  <c r="G14"/>
  <c r="F13"/>
  <c r="G13" s="1"/>
  <c r="G12"/>
  <c r="G11"/>
  <c r="G10"/>
  <c r="G8"/>
  <c r="G7"/>
  <c r="G6"/>
  <c r="G5"/>
  <c r="A5"/>
  <c r="A6" s="1"/>
  <c r="A7" s="1"/>
  <c r="A8" s="1"/>
  <c r="A10" s="1"/>
  <c r="A11" s="1"/>
  <c r="A12" s="1"/>
  <c r="A13" s="1"/>
  <c r="A14" s="1"/>
  <c r="A15" s="1"/>
  <c r="A16" s="1"/>
  <c r="A18" s="1"/>
  <c r="A19" s="1"/>
  <c r="A20" s="1"/>
  <c r="A22" s="1"/>
  <c r="A23" s="1"/>
  <c r="A24" s="1"/>
  <c r="A26" s="1"/>
  <c r="A27" s="1"/>
  <c r="A28" s="1"/>
  <c r="A30" s="1"/>
  <c r="A31" s="1"/>
  <c r="A32" s="1"/>
  <c r="A34" s="1"/>
  <c r="A35" s="1"/>
  <c r="A36" s="1"/>
  <c r="A38" s="1"/>
  <c r="A39" s="1"/>
  <c r="A40" s="1"/>
  <c r="A42" s="1"/>
  <c r="A43" s="1"/>
  <c r="A44" s="1"/>
  <c r="A46" s="1"/>
  <c r="A47" s="1"/>
  <c r="A48" s="1"/>
  <c r="A49" s="1"/>
  <c r="A51" s="1"/>
  <c r="A52" s="1"/>
  <c r="A53" s="1"/>
  <c r="A54" s="1"/>
  <c r="A55" s="1"/>
  <c r="A57" s="1"/>
  <c r="A58" s="1"/>
  <c r="A59" s="1"/>
  <c r="A60" s="1"/>
  <c r="A61" s="1"/>
  <c r="A62" s="1"/>
  <c r="A64" s="1"/>
  <c r="A65" s="1"/>
  <c r="A66" s="1"/>
  <c r="A67" s="1"/>
  <c r="A70" s="1"/>
  <c r="A71" s="1"/>
  <c r="A72" s="1"/>
  <c r="A73" s="1"/>
  <c r="A74" s="1"/>
  <c r="A75" s="1"/>
  <c r="A76" s="1"/>
  <c r="G4"/>
</calcChain>
</file>

<file path=xl/comments1.xml><?xml version="1.0" encoding="utf-8"?>
<comments xmlns="http://schemas.openxmlformats.org/spreadsheetml/2006/main">
  <authors>
    <author>Автор</author>
  </authors>
  <commentLis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Рост связан с повышением окладов с 01.10.2022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- 574
ЮЛ - 195
Микро - 752
Малые - 17</t>
        </r>
      </text>
    </comment>
    <comment ref="D6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75 МУП Архитектуры 15 КЦ Байкал  11 ИП Цыбульская</t>
        </r>
      </text>
    </comment>
    <comment ref="E6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75 МУП Архитектуры 15 КЦ Байкал  11 ИП Цыбульская</t>
        </r>
      </text>
    </comment>
    <comment ref="F1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ИЖС 7062*55+4,5ДКЖ+20 ст.Сев-к+100 БАМ2+50 Энегомост</t>
        </r>
      </text>
    </comment>
    <comment ref="F1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Элитспецстрой 135, СК Лидер - 30, Энергомост, 
Газстрой</t>
        </r>
      </text>
    </comment>
    <comment ref="F1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34,6/610,273=5,67
</t>
        </r>
      </text>
    </comment>
    <comment ref="F1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организаций - 1 убыт МП Б-Водоканал
1. Одис 2. МП Бводоканал 3. МП БВК 4. АО ТЭ 5. МП ТЭС</t>
        </r>
      </text>
    </comment>
    <comment ref="F1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43,15 Айроннет+20,4 Ростелеком+20 ТТК+43МегафонМТС Теле2
</t>
        </r>
      </text>
    </comment>
    <comment ref="F1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Айроннет+11Ростелеком+9ТТК+2Мегафон МТСТеле2</t>
        </r>
      </text>
    </comment>
  </commentList>
</comments>
</file>

<file path=xl/sharedStrings.xml><?xml version="1.0" encoding="utf-8"?>
<sst xmlns="http://schemas.openxmlformats.org/spreadsheetml/2006/main" count="262" uniqueCount="131">
  <si>
    <t>№ п.п.</t>
  </si>
  <si>
    <t xml:space="preserve">Наименование показателя </t>
  </si>
  <si>
    <t>Ед. изм</t>
  </si>
  <si>
    <t xml:space="preserve">  2020 год  факт</t>
  </si>
  <si>
    <t xml:space="preserve"> 2021 год факт</t>
  </si>
  <si>
    <t>2022 год факт</t>
  </si>
  <si>
    <t>Темп роста к 2021г., %</t>
  </si>
  <si>
    <t xml:space="preserve">Демография и занятость </t>
  </si>
  <si>
    <t xml:space="preserve">Численность постоянного населения  </t>
  </si>
  <si>
    <t xml:space="preserve"> тыс. чел</t>
  </si>
  <si>
    <t>Численность трудоспособного населения</t>
  </si>
  <si>
    <t>Численность занятых в экономике</t>
  </si>
  <si>
    <t>Уровень общей безработицы</t>
  </si>
  <si>
    <t>%</t>
  </si>
  <si>
    <t>Уровень регистрируемой безработицы,</t>
  </si>
  <si>
    <t>РАЗДЕЛ I РАЗВИТИЕ ЭКОНОМИЧЕСКОГО ПОТЕНЦИАЛА</t>
  </si>
  <si>
    <t>Объем инвестиций в основной капитал</t>
  </si>
  <si>
    <t xml:space="preserve"> млн. руб.</t>
  </si>
  <si>
    <t>Объем инвестиций в основной капитал (за исключением бюджетных)</t>
  </si>
  <si>
    <t>Налоговые и неналоговые  доходы консолидированного бюджета МО</t>
  </si>
  <si>
    <t>Расходы консолидированного бюджета на содержание работников органов местного самоуправления в расчете на одного жителя</t>
  </si>
  <si>
    <t>руб.</t>
  </si>
  <si>
    <t>Численность населения, имеющего доходы ниже прожиточного минимума</t>
  </si>
  <si>
    <t>чел.</t>
  </si>
  <si>
    <t>Доля населения с денежными доходами ниже величины прожиточного минимума</t>
  </si>
  <si>
    <t>Среднемесячная номинальная начисленная заработная плата одного работника</t>
  </si>
  <si>
    <t xml:space="preserve">руб. </t>
  </si>
  <si>
    <t>Промышленность</t>
  </si>
  <si>
    <t>Объем  отгрузки</t>
  </si>
  <si>
    <t>Среднемесячная заработная  плата</t>
  </si>
  <si>
    <t>Промышленность строительных материалов</t>
  </si>
  <si>
    <t>Обработка древесины и производство изделий из дерева</t>
  </si>
  <si>
    <t>Производство и распределение электроэнергии, газа и воды</t>
  </si>
  <si>
    <t>Металлургическое производство и производство готовых металлических изделий</t>
  </si>
  <si>
    <t>Пищевая и перерабатывающая промышленность</t>
  </si>
  <si>
    <t>Агропромышленный комплекс</t>
  </si>
  <si>
    <t>Валовая продукция сельского хозяйства</t>
  </si>
  <si>
    <t>Среднемесячная заработная плата</t>
  </si>
  <si>
    <t>Туризм</t>
  </si>
  <si>
    <t>Количество туристских прибытий</t>
  </si>
  <si>
    <t>млн. руб.</t>
  </si>
  <si>
    <t>Объем платных услуг, оказанных туристам</t>
  </si>
  <si>
    <t>Торговля и потребительский рынок</t>
  </si>
  <si>
    <t>Оборот розничной торговли</t>
  </si>
  <si>
    <t>Объем платных услуг</t>
  </si>
  <si>
    <t>Оборот общественного питания</t>
  </si>
  <si>
    <t>Численность занятых</t>
  </si>
  <si>
    <t xml:space="preserve">чел. </t>
  </si>
  <si>
    <t xml:space="preserve">Малое предпринимательство </t>
  </si>
  <si>
    <t>Объем отгруженных товаров, выполненных работ, услуг силами  субъектов малого и среднего предпринимательства</t>
  </si>
  <si>
    <t xml:space="preserve">млн. руб. </t>
  </si>
  <si>
    <t>Количество малых предприятий</t>
  </si>
  <si>
    <t xml:space="preserve">ед. </t>
  </si>
  <si>
    <t>Количество самозанятых</t>
  </si>
  <si>
    <t>ед.</t>
  </si>
  <si>
    <t>Доля среднесписочной  численности работников (без внешних совместителей) малых предприятий в  среднесписочной численности работников (без внешних совместителей) всех предприятий и организаций</t>
  </si>
  <si>
    <t>Среднесписочная численность работников (без внешних совместителей) малых и средних предприятий, человек</t>
  </si>
  <si>
    <t>Имущественные и земельные отношения</t>
  </si>
  <si>
    <t>Доходы от  использования муниципального имущества  (аренда, продажа)</t>
  </si>
  <si>
    <t>Количество земельных участков</t>
  </si>
  <si>
    <t xml:space="preserve"> ед.</t>
  </si>
  <si>
    <t>Рост числа земельных участков, поставленных на кадастровый учет</t>
  </si>
  <si>
    <t>в % по отношению к предыдущему году</t>
  </si>
  <si>
    <t>Доля оформленных прав  муниципальной собственности на объекты недвижимости от общего количества объектов, учтенных в реестре муниципальной собственности</t>
  </si>
  <si>
    <t>РАЗДЕЛ II РАЗВИТИЕ СОЦИАЛЬНОЙ СФЕРЫ</t>
  </si>
  <si>
    <t>Молодежная политика</t>
  </si>
  <si>
    <t>Количество молодых специалистов, получивших социальную выплату на приобретение жилья</t>
  </si>
  <si>
    <t xml:space="preserve"> чел. </t>
  </si>
  <si>
    <t>Доля учащихся, студентов и выпускников образовательных учреждений, участвующих в программах по трудоустройству, профессиональной ориентации и временной занятости в общем количестве молодежи</t>
  </si>
  <si>
    <t>Доля молодых людей, принимающих участие в добровольческой деятельности, в общем количестве молодежи</t>
  </si>
  <si>
    <t>Количество молодых людей, находящихся в трудной жизненной ситуации, вовлеченных в проекты и программы в сфере реабилитации, социальной адаптации и профилактики асоциального поведения</t>
  </si>
  <si>
    <t>Доля молодых людей, участвующих в мероприятиях (конкурсах, фестивалях, олимпиадах) научно-технической и социально-значимой направленности, в общем количестве молодежи, %</t>
  </si>
  <si>
    <t>Доля населения возрастной категории от 7 до 15 лет включительно, получивших услугу по отдыху и оздоровлению на базе стационарных учреждений (санаторные лагеря, загородные лагеря)</t>
  </si>
  <si>
    <t>Удельный вес детей в возрасте от 7 до 15 лет, охваченных всеми формами отдыха и оздоровления, к общему числу детей от 7 до 15 лет включительно</t>
  </si>
  <si>
    <t>Культура</t>
  </si>
  <si>
    <t>Соотношение посещаемости населения платных культурно-досуговых мероприятий, проводимых государственными (муниципальными) учреждениями культуры к общему населению</t>
  </si>
  <si>
    <t>Обеспеченность культурно-досуговыми учреждениями</t>
  </si>
  <si>
    <t xml:space="preserve"> % от нормативной потребности </t>
  </si>
  <si>
    <t>Обеспеченность библиотеками, % от нормативной потребности</t>
  </si>
  <si>
    <t>Образование</t>
  </si>
  <si>
    <t>Удельный вес лиц, сдавших единый государственный экзамен, от числа выпускников, участвовавших в ЕГЭ</t>
  </si>
  <si>
    <t>Охват детей разными формами предоставления услуг дошкольного образования (от 3 до 7 лет)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</si>
  <si>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</si>
  <si>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Физическая культура</t>
  </si>
  <si>
    <t>Удельный вес населения, занимающегося физической культурой и спортом</t>
  </si>
  <si>
    <t>Обеспеченность спортивными залами</t>
  </si>
  <si>
    <t xml:space="preserve">кв.м. </t>
  </si>
  <si>
    <t>Обеспеченность плоскостными сооружениями</t>
  </si>
  <si>
    <t>Обеспеченность плавательными бассейнами</t>
  </si>
  <si>
    <t>Социальная защита населения</t>
  </si>
  <si>
    <t>Доля семей, получающих жилищные субсидии на оплату жилого помещения и коммунальных услуг, в общем количестве семей</t>
  </si>
  <si>
    <t>Объем платных социальных услуг</t>
  </si>
  <si>
    <t>Удельный вес пожилых граждан и инвалидов, охваченных социальными услугами в учреждениях социальной защиты населения, в общей численности населения</t>
  </si>
  <si>
    <t>Социальная поддержка семьи и детей</t>
  </si>
  <si>
    <t>Доля детей оставшихся без попечения родителей, переданных:</t>
  </si>
  <si>
    <t>неродственникам в приемные семьи</t>
  </si>
  <si>
    <t xml:space="preserve"> % от числа детей, оставшихся без попечения родителей</t>
  </si>
  <si>
    <t>на усыновление (удочерение) в течение года</t>
  </si>
  <si>
    <t>под опеку (попечительство)</t>
  </si>
  <si>
    <t>находящихся в подведомственных государственных учреждениях</t>
  </si>
  <si>
    <t>Доля детей-сирот и детей, оставшихся без попечения родителей, обеспеченных жилыми помещениями, в общей численности детей-сирот и детей, оставшихся без попечения родителей, а также лиц из их числа, право на получение жилого помещения которых должно быть реализовано в отчетном периоде</t>
  </si>
  <si>
    <t>Безопасность жизнедеятельности</t>
  </si>
  <si>
    <t>Уровень преступности на 100 тыс.человек населения</t>
  </si>
  <si>
    <t>РАЗДЕЛ III РАЗВИТИЕ ИНФРАСТРУКТУРЫ</t>
  </si>
  <si>
    <t>Строительство</t>
  </si>
  <si>
    <t>Объем выполненных работ</t>
  </si>
  <si>
    <t xml:space="preserve">Ввод жилья в эксплуатацию (жилая площадь) </t>
  </si>
  <si>
    <t>тыс.кв.м.</t>
  </si>
  <si>
    <t>Общая площадь жилых помещений, приходящаяся в среднем на одного жителя</t>
  </si>
  <si>
    <t xml:space="preserve"> в том числе, введенная в действие за отчетный период</t>
  </si>
  <si>
    <t>Жилищно-коммунальное хозяйство</t>
  </si>
  <si>
    <t>Доля населения, обеспеченного питьевой водой отвечающей требованиям безопасности, в общей численности населения муниципального образования</t>
  </si>
  <si>
    <t>Уровень износа коммунальной инфраструктуры</t>
  </si>
  <si>
    <t>Удельный вес ветхого и аварийного жилищного фонда от общего объема жилищного фонда</t>
  </si>
  <si>
    <t>Доля убыточных организаций жилищно-коммунального хозяйства</t>
  </si>
  <si>
    <t>Транспорт и транспортная инфраструктура</t>
  </si>
  <si>
    <t>Строительство автодорог</t>
  </si>
  <si>
    <t xml:space="preserve">км. </t>
  </si>
  <si>
    <t>-</t>
  </si>
  <si>
    <t>Реконструкция автодорог</t>
  </si>
  <si>
    <t>Строительство мостов</t>
  </si>
  <si>
    <t>пог. м.</t>
  </si>
  <si>
    <t>Грузооборот (без объема перевозок по железной дороге)</t>
  </si>
  <si>
    <t>млн. тонно-км</t>
  </si>
  <si>
    <t>Пассажирооборот (без пассажирооборота по железной дороге)</t>
  </si>
  <si>
    <t>млн. пасс-км</t>
  </si>
  <si>
    <t>Численность занятых (всего)</t>
  </si>
  <si>
    <t xml:space="preserve">Связь, инфраструктура связи и информатизация </t>
  </si>
  <si>
    <t>Оказано услуг связи</t>
  </si>
  <si>
    <t xml:space="preserve">Количество Интернет - пользователей на 1 000 чел. </t>
  </si>
  <si>
    <t>Итоги социально-экономического развития   МО "город Северобайкальск"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</si>
</sst>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2"/>
  <sheetViews>
    <sheetView tabSelected="1" workbookViewId="0">
      <selection activeCell="K10" sqref="K10"/>
    </sheetView>
  </sheetViews>
  <sheetFormatPr defaultRowHeight="15"/>
  <cols>
    <col min="1" max="1" width="7.140625" style="2" customWidth="1"/>
    <col min="2" max="2" width="34.140625" style="2" customWidth="1"/>
    <col min="3" max="3" width="9.85546875" style="2" customWidth="1"/>
    <col min="4" max="5" width="10.28515625" style="70" bestFit="1" customWidth="1"/>
    <col min="6" max="6" width="11.140625" style="71" customWidth="1"/>
    <col min="7" max="7" width="9.7109375" style="70" customWidth="1"/>
    <col min="8" max="10" width="9.140625" style="2"/>
    <col min="11" max="11" width="11" style="2" customWidth="1"/>
    <col min="12" max="12" width="12" style="2" bestFit="1" customWidth="1"/>
    <col min="13" max="256" width="9.140625" style="2"/>
    <col min="257" max="257" width="7.140625" style="2" customWidth="1"/>
    <col min="258" max="258" width="34.140625" style="2" customWidth="1"/>
    <col min="259" max="259" width="9.85546875" style="2" customWidth="1"/>
    <col min="260" max="261" width="10.28515625" style="2" bestFit="1" customWidth="1"/>
    <col min="262" max="262" width="11.140625" style="2" customWidth="1"/>
    <col min="263" max="263" width="9.7109375" style="2" customWidth="1"/>
    <col min="264" max="266" width="9.140625" style="2"/>
    <col min="267" max="267" width="11" style="2" customWidth="1"/>
    <col min="268" max="268" width="12" style="2" bestFit="1" customWidth="1"/>
    <col min="269" max="512" width="9.140625" style="2"/>
    <col min="513" max="513" width="7.140625" style="2" customWidth="1"/>
    <col min="514" max="514" width="34.140625" style="2" customWidth="1"/>
    <col min="515" max="515" width="9.85546875" style="2" customWidth="1"/>
    <col min="516" max="517" width="10.28515625" style="2" bestFit="1" customWidth="1"/>
    <col min="518" max="518" width="11.140625" style="2" customWidth="1"/>
    <col min="519" max="519" width="9.7109375" style="2" customWidth="1"/>
    <col min="520" max="522" width="9.140625" style="2"/>
    <col min="523" max="523" width="11" style="2" customWidth="1"/>
    <col min="524" max="524" width="12" style="2" bestFit="1" customWidth="1"/>
    <col min="525" max="768" width="9.140625" style="2"/>
    <col min="769" max="769" width="7.140625" style="2" customWidth="1"/>
    <col min="770" max="770" width="34.140625" style="2" customWidth="1"/>
    <col min="771" max="771" width="9.85546875" style="2" customWidth="1"/>
    <col min="772" max="773" width="10.28515625" style="2" bestFit="1" customWidth="1"/>
    <col min="774" max="774" width="11.140625" style="2" customWidth="1"/>
    <col min="775" max="775" width="9.7109375" style="2" customWidth="1"/>
    <col min="776" max="778" width="9.140625" style="2"/>
    <col min="779" max="779" width="11" style="2" customWidth="1"/>
    <col min="780" max="780" width="12" style="2" bestFit="1" customWidth="1"/>
    <col min="781" max="1024" width="9.140625" style="2"/>
    <col min="1025" max="1025" width="7.140625" style="2" customWidth="1"/>
    <col min="1026" max="1026" width="34.140625" style="2" customWidth="1"/>
    <col min="1027" max="1027" width="9.85546875" style="2" customWidth="1"/>
    <col min="1028" max="1029" width="10.28515625" style="2" bestFit="1" customWidth="1"/>
    <col min="1030" max="1030" width="11.140625" style="2" customWidth="1"/>
    <col min="1031" max="1031" width="9.7109375" style="2" customWidth="1"/>
    <col min="1032" max="1034" width="9.140625" style="2"/>
    <col min="1035" max="1035" width="11" style="2" customWidth="1"/>
    <col min="1036" max="1036" width="12" style="2" bestFit="1" customWidth="1"/>
    <col min="1037" max="1280" width="9.140625" style="2"/>
    <col min="1281" max="1281" width="7.140625" style="2" customWidth="1"/>
    <col min="1282" max="1282" width="34.140625" style="2" customWidth="1"/>
    <col min="1283" max="1283" width="9.85546875" style="2" customWidth="1"/>
    <col min="1284" max="1285" width="10.28515625" style="2" bestFit="1" customWidth="1"/>
    <col min="1286" max="1286" width="11.140625" style="2" customWidth="1"/>
    <col min="1287" max="1287" width="9.7109375" style="2" customWidth="1"/>
    <col min="1288" max="1290" width="9.140625" style="2"/>
    <col min="1291" max="1291" width="11" style="2" customWidth="1"/>
    <col min="1292" max="1292" width="12" style="2" bestFit="1" customWidth="1"/>
    <col min="1293" max="1536" width="9.140625" style="2"/>
    <col min="1537" max="1537" width="7.140625" style="2" customWidth="1"/>
    <col min="1538" max="1538" width="34.140625" style="2" customWidth="1"/>
    <col min="1539" max="1539" width="9.85546875" style="2" customWidth="1"/>
    <col min="1540" max="1541" width="10.28515625" style="2" bestFit="1" customWidth="1"/>
    <col min="1542" max="1542" width="11.140625" style="2" customWidth="1"/>
    <col min="1543" max="1543" width="9.7109375" style="2" customWidth="1"/>
    <col min="1544" max="1546" width="9.140625" style="2"/>
    <col min="1547" max="1547" width="11" style="2" customWidth="1"/>
    <col min="1548" max="1548" width="12" style="2" bestFit="1" customWidth="1"/>
    <col min="1549" max="1792" width="9.140625" style="2"/>
    <col min="1793" max="1793" width="7.140625" style="2" customWidth="1"/>
    <col min="1794" max="1794" width="34.140625" style="2" customWidth="1"/>
    <col min="1795" max="1795" width="9.85546875" style="2" customWidth="1"/>
    <col min="1796" max="1797" width="10.28515625" style="2" bestFit="1" customWidth="1"/>
    <col min="1798" max="1798" width="11.140625" style="2" customWidth="1"/>
    <col min="1799" max="1799" width="9.7109375" style="2" customWidth="1"/>
    <col min="1800" max="1802" width="9.140625" style="2"/>
    <col min="1803" max="1803" width="11" style="2" customWidth="1"/>
    <col min="1804" max="1804" width="12" style="2" bestFit="1" customWidth="1"/>
    <col min="1805" max="2048" width="9.140625" style="2"/>
    <col min="2049" max="2049" width="7.140625" style="2" customWidth="1"/>
    <col min="2050" max="2050" width="34.140625" style="2" customWidth="1"/>
    <col min="2051" max="2051" width="9.85546875" style="2" customWidth="1"/>
    <col min="2052" max="2053" width="10.28515625" style="2" bestFit="1" customWidth="1"/>
    <col min="2054" max="2054" width="11.140625" style="2" customWidth="1"/>
    <col min="2055" max="2055" width="9.7109375" style="2" customWidth="1"/>
    <col min="2056" max="2058" width="9.140625" style="2"/>
    <col min="2059" max="2059" width="11" style="2" customWidth="1"/>
    <col min="2060" max="2060" width="12" style="2" bestFit="1" customWidth="1"/>
    <col min="2061" max="2304" width="9.140625" style="2"/>
    <col min="2305" max="2305" width="7.140625" style="2" customWidth="1"/>
    <col min="2306" max="2306" width="34.140625" style="2" customWidth="1"/>
    <col min="2307" max="2307" width="9.85546875" style="2" customWidth="1"/>
    <col min="2308" max="2309" width="10.28515625" style="2" bestFit="1" customWidth="1"/>
    <col min="2310" max="2310" width="11.140625" style="2" customWidth="1"/>
    <col min="2311" max="2311" width="9.7109375" style="2" customWidth="1"/>
    <col min="2312" max="2314" width="9.140625" style="2"/>
    <col min="2315" max="2315" width="11" style="2" customWidth="1"/>
    <col min="2316" max="2316" width="12" style="2" bestFit="1" customWidth="1"/>
    <col min="2317" max="2560" width="9.140625" style="2"/>
    <col min="2561" max="2561" width="7.140625" style="2" customWidth="1"/>
    <col min="2562" max="2562" width="34.140625" style="2" customWidth="1"/>
    <col min="2563" max="2563" width="9.85546875" style="2" customWidth="1"/>
    <col min="2564" max="2565" width="10.28515625" style="2" bestFit="1" customWidth="1"/>
    <col min="2566" max="2566" width="11.140625" style="2" customWidth="1"/>
    <col min="2567" max="2567" width="9.7109375" style="2" customWidth="1"/>
    <col min="2568" max="2570" width="9.140625" style="2"/>
    <col min="2571" max="2571" width="11" style="2" customWidth="1"/>
    <col min="2572" max="2572" width="12" style="2" bestFit="1" customWidth="1"/>
    <col min="2573" max="2816" width="9.140625" style="2"/>
    <col min="2817" max="2817" width="7.140625" style="2" customWidth="1"/>
    <col min="2818" max="2818" width="34.140625" style="2" customWidth="1"/>
    <col min="2819" max="2819" width="9.85546875" style="2" customWidth="1"/>
    <col min="2820" max="2821" width="10.28515625" style="2" bestFit="1" customWidth="1"/>
    <col min="2822" max="2822" width="11.140625" style="2" customWidth="1"/>
    <col min="2823" max="2823" width="9.7109375" style="2" customWidth="1"/>
    <col min="2824" max="2826" width="9.140625" style="2"/>
    <col min="2827" max="2827" width="11" style="2" customWidth="1"/>
    <col min="2828" max="2828" width="12" style="2" bestFit="1" customWidth="1"/>
    <col min="2829" max="3072" width="9.140625" style="2"/>
    <col min="3073" max="3073" width="7.140625" style="2" customWidth="1"/>
    <col min="3074" max="3074" width="34.140625" style="2" customWidth="1"/>
    <col min="3075" max="3075" width="9.85546875" style="2" customWidth="1"/>
    <col min="3076" max="3077" width="10.28515625" style="2" bestFit="1" customWidth="1"/>
    <col min="3078" max="3078" width="11.140625" style="2" customWidth="1"/>
    <col min="3079" max="3079" width="9.7109375" style="2" customWidth="1"/>
    <col min="3080" max="3082" width="9.140625" style="2"/>
    <col min="3083" max="3083" width="11" style="2" customWidth="1"/>
    <col min="3084" max="3084" width="12" style="2" bestFit="1" customWidth="1"/>
    <col min="3085" max="3328" width="9.140625" style="2"/>
    <col min="3329" max="3329" width="7.140625" style="2" customWidth="1"/>
    <col min="3330" max="3330" width="34.140625" style="2" customWidth="1"/>
    <col min="3331" max="3331" width="9.85546875" style="2" customWidth="1"/>
    <col min="3332" max="3333" width="10.28515625" style="2" bestFit="1" customWidth="1"/>
    <col min="3334" max="3334" width="11.140625" style="2" customWidth="1"/>
    <col min="3335" max="3335" width="9.7109375" style="2" customWidth="1"/>
    <col min="3336" max="3338" width="9.140625" style="2"/>
    <col min="3339" max="3339" width="11" style="2" customWidth="1"/>
    <col min="3340" max="3340" width="12" style="2" bestFit="1" customWidth="1"/>
    <col min="3341" max="3584" width="9.140625" style="2"/>
    <col min="3585" max="3585" width="7.140625" style="2" customWidth="1"/>
    <col min="3586" max="3586" width="34.140625" style="2" customWidth="1"/>
    <col min="3587" max="3587" width="9.85546875" style="2" customWidth="1"/>
    <col min="3588" max="3589" width="10.28515625" style="2" bestFit="1" customWidth="1"/>
    <col min="3590" max="3590" width="11.140625" style="2" customWidth="1"/>
    <col min="3591" max="3591" width="9.7109375" style="2" customWidth="1"/>
    <col min="3592" max="3594" width="9.140625" style="2"/>
    <col min="3595" max="3595" width="11" style="2" customWidth="1"/>
    <col min="3596" max="3596" width="12" style="2" bestFit="1" customWidth="1"/>
    <col min="3597" max="3840" width="9.140625" style="2"/>
    <col min="3841" max="3841" width="7.140625" style="2" customWidth="1"/>
    <col min="3842" max="3842" width="34.140625" style="2" customWidth="1"/>
    <col min="3843" max="3843" width="9.85546875" style="2" customWidth="1"/>
    <col min="3844" max="3845" width="10.28515625" style="2" bestFit="1" customWidth="1"/>
    <col min="3846" max="3846" width="11.140625" style="2" customWidth="1"/>
    <col min="3847" max="3847" width="9.7109375" style="2" customWidth="1"/>
    <col min="3848" max="3850" width="9.140625" style="2"/>
    <col min="3851" max="3851" width="11" style="2" customWidth="1"/>
    <col min="3852" max="3852" width="12" style="2" bestFit="1" customWidth="1"/>
    <col min="3853" max="4096" width="9.140625" style="2"/>
    <col min="4097" max="4097" width="7.140625" style="2" customWidth="1"/>
    <col min="4098" max="4098" width="34.140625" style="2" customWidth="1"/>
    <col min="4099" max="4099" width="9.85546875" style="2" customWidth="1"/>
    <col min="4100" max="4101" width="10.28515625" style="2" bestFit="1" customWidth="1"/>
    <col min="4102" max="4102" width="11.140625" style="2" customWidth="1"/>
    <col min="4103" max="4103" width="9.7109375" style="2" customWidth="1"/>
    <col min="4104" max="4106" width="9.140625" style="2"/>
    <col min="4107" max="4107" width="11" style="2" customWidth="1"/>
    <col min="4108" max="4108" width="12" style="2" bestFit="1" customWidth="1"/>
    <col min="4109" max="4352" width="9.140625" style="2"/>
    <col min="4353" max="4353" width="7.140625" style="2" customWidth="1"/>
    <col min="4354" max="4354" width="34.140625" style="2" customWidth="1"/>
    <col min="4355" max="4355" width="9.85546875" style="2" customWidth="1"/>
    <col min="4356" max="4357" width="10.28515625" style="2" bestFit="1" customWidth="1"/>
    <col min="4358" max="4358" width="11.140625" style="2" customWidth="1"/>
    <col min="4359" max="4359" width="9.7109375" style="2" customWidth="1"/>
    <col min="4360" max="4362" width="9.140625" style="2"/>
    <col min="4363" max="4363" width="11" style="2" customWidth="1"/>
    <col min="4364" max="4364" width="12" style="2" bestFit="1" customWidth="1"/>
    <col min="4365" max="4608" width="9.140625" style="2"/>
    <col min="4609" max="4609" width="7.140625" style="2" customWidth="1"/>
    <col min="4610" max="4610" width="34.140625" style="2" customWidth="1"/>
    <col min="4611" max="4611" width="9.85546875" style="2" customWidth="1"/>
    <col min="4612" max="4613" width="10.28515625" style="2" bestFit="1" customWidth="1"/>
    <col min="4614" max="4614" width="11.140625" style="2" customWidth="1"/>
    <col min="4615" max="4615" width="9.7109375" style="2" customWidth="1"/>
    <col min="4616" max="4618" width="9.140625" style="2"/>
    <col min="4619" max="4619" width="11" style="2" customWidth="1"/>
    <col min="4620" max="4620" width="12" style="2" bestFit="1" customWidth="1"/>
    <col min="4621" max="4864" width="9.140625" style="2"/>
    <col min="4865" max="4865" width="7.140625" style="2" customWidth="1"/>
    <col min="4866" max="4866" width="34.140625" style="2" customWidth="1"/>
    <col min="4867" max="4867" width="9.85546875" style="2" customWidth="1"/>
    <col min="4868" max="4869" width="10.28515625" style="2" bestFit="1" customWidth="1"/>
    <col min="4870" max="4870" width="11.140625" style="2" customWidth="1"/>
    <col min="4871" max="4871" width="9.7109375" style="2" customWidth="1"/>
    <col min="4872" max="4874" width="9.140625" style="2"/>
    <col min="4875" max="4875" width="11" style="2" customWidth="1"/>
    <col min="4876" max="4876" width="12" style="2" bestFit="1" customWidth="1"/>
    <col min="4877" max="5120" width="9.140625" style="2"/>
    <col min="5121" max="5121" width="7.140625" style="2" customWidth="1"/>
    <col min="5122" max="5122" width="34.140625" style="2" customWidth="1"/>
    <col min="5123" max="5123" width="9.85546875" style="2" customWidth="1"/>
    <col min="5124" max="5125" width="10.28515625" style="2" bestFit="1" customWidth="1"/>
    <col min="5126" max="5126" width="11.140625" style="2" customWidth="1"/>
    <col min="5127" max="5127" width="9.7109375" style="2" customWidth="1"/>
    <col min="5128" max="5130" width="9.140625" style="2"/>
    <col min="5131" max="5131" width="11" style="2" customWidth="1"/>
    <col min="5132" max="5132" width="12" style="2" bestFit="1" customWidth="1"/>
    <col min="5133" max="5376" width="9.140625" style="2"/>
    <col min="5377" max="5377" width="7.140625" style="2" customWidth="1"/>
    <col min="5378" max="5378" width="34.140625" style="2" customWidth="1"/>
    <col min="5379" max="5379" width="9.85546875" style="2" customWidth="1"/>
    <col min="5380" max="5381" width="10.28515625" style="2" bestFit="1" customWidth="1"/>
    <col min="5382" max="5382" width="11.140625" style="2" customWidth="1"/>
    <col min="5383" max="5383" width="9.7109375" style="2" customWidth="1"/>
    <col min="5384" max="5386" width="9.140625" style="2"/>
    <col min="5387" max="5387" width="11" style="2" customWidth="1"/>
    <col min="5388" max="5388" width="12" style="2" bestFit="1" customWidth="1"/>
    <col min="5389" max="5632" width="9.140625" style="2"/>
    <col min="5633" max="5633" width="7.140625" style="2" customWidth="1"/>
    <col min="5634" max="5634" width="34.140625" style="2" customWidth="1"/>
    <col min="5635" max="5635" width="9.85546875" style="2" customWidth="1"/>
    <col min="5636" max="5637" width="10.28515625" style="2" bestFit="1" customWidth="1"/>
    <col min="5638" max="5638" width="11.140625" style="2" customWidth="1"/>
    <col min="5639" max="5639" width="9.7109375" style="2" customWidth="1"/>
    <col min="5640" max="5642" width="9.140625" style="2"/>
    <col min="5643" max="5643" width="11" style="2" customWidth="1"/>
    <col min="5644" max="5644" width="12" style="2" bestFit="1" customWidth="1"/>
    <col min="5645" max="5888" width="9.140625" style="2"/>
    <col min="5889" max="5889" width="7.140625" style="2" customWidth="1"/>
    <col min="5890" max="5890" width="34.140625" style="2" customWidth="1"/>
    <col min="5891" max="5891" width="9.85546875" style="2" customWidth="1"/>
    <col min="5892" max="5893" width="10.28515625" style="2" bestFit="1" customWidth="1"/>
    <col min="5894" max="5894" width="11.140625" style="2" customWidth="1"/>
    <col min="5895" max="5895" width="9.7109375" style="2" customWidth="1"/>
    <col min="5896" max="5898" width="9.140625" style="2"/>
    <col min="5899" max="5899" width="11" style="2" customWidth="1"/>
    <col min="5900" max="5900" width="12" style="2" bestFit="1" customWidth="1"/>
    <col min="5901" max="6144" width="9.140625" style="2"/>
    <col min="6145" max="6145" width="7.140625" style="2" customWidth="1"/>
    <col min="6146" max="6146" width="34.140625" style="2" customWidth="1"/>
    <col min="6147" max="6147" width="9.85546875" style="2" customWidth="1"/>
    <col min="6148" max="6149" width="10.28515625" style="2" bestFit="1" customWidth="1"/>
    <col min="6150" max="6150" width="11.140625" style="2" customWidth="1"/>
    <col min="6151" max="6151" width="9.7109375" style="2" customWidth="1"/>
    <col min="6152" max="6154" width="9.140625" style="2"/>
    <col min="6155" max="6155" width="11" style="2" customWidth="1"/>
    <col min="6156" max="6156" width="12" style="2" bestFit="1" customWidth="1"/>
    <col min="6157" max="6400" width="9.140625" style="2"/>
    <col min="6401" max="6401" width="7.140625" style="2" customWidth="1"/>
    <col min="6402" max="6402" width="34.140625" style="2" customWidth="1"/>
    <col min="6403" max="6403" width="9.85546875" style="2" customWidth="1"/>
    <col min="6404" max="6405" width="10.28515625" style="2" bestFit="1" customWidth="1"/>
    <col min="6406" max="6406" width="11.140625" style="2" customWidth="1"/>
    <col min="6407" max="6407" width="9.7109375" style="2" customWidth="1"/>
    <col min="6408" max="6410" width="9.140625" style="2"/>
    <col min="6411" max="6411" width="11" style="2" customWidth="1"/>
    <col min="6412" max="6412" width="12" style="2" bestFit="1" customWidth="1"/>
    <col min="6413" max="6656" width="9.140625" style="2"/>
    <col min="6657" max="6657" width="7.140625" style="2" customWidth="1"/>
    <col min="6658" max="6658" width="34.140625" style="2" customWidth="1"/>
    <col min="6659" max="6659" width="9.85546875" style="2" customWidth="1"/>
    <col min="6660" max="6661" width="10.28515625" style="2" bestFit="1" customWidth="1"/>
    <col min="6662" max="6662" width="11.140625" style="2" customWidth="1"/>
    <col min="6663" max="6663" width="9.7109375" style="2" customWidth="1"/>
    <col min="6664" max="6666" width="9.140625" style="2"/>
    <col min="6667" max="6667" width="11" style="2" customWidth="1"/>
    <col min="6668" max="6668" width="12" style="2" bestFit="1" customWidth="1"/>
    <col min="6669" max="6912" width="9.140625" style="2"/>
    <col min="6913" max="6913" width="7.140625" style="2" customWidth="1"/>
    <col min="6914" max="6914" width="34.140625" style="2" customWidth="1"/>
    <col min="6915" max="6915" width="9.85546875" style="2" customWidth="1"/>
    <col min="6916" max="6917" width="10.28515625" style="2" bestFit="1" customWidth="1"/>
    <col min="6918" max="6918" width="11.140625" style="2" customWidth="1"/>
    <col min="6919" max="6919" width="9.7109375" style="2" customWidth="1"/>
    <col min="6920" max="6922" width="9.140625" style="2"/>
    <col min="6923" max="6923" width="11" style="2" customWidth="1"/>
    <col min="6924" max="6924" width="12" style="2" bestFit="1" customWidth="1"/>
    <col min="6925" max="7168" width="9.140625" style="2"/>
    <col min="7169" max="7169" width="7.140625" style="2" customWidth="1"/>
    <col min="7170" max="7170" width="34.140625" style="2" customWidth="1"/>
    <col min="7171" max="7171" width="9.85546875" style="2" customWidth="1"/>
    <col min="7172" max="7173" width="10.28515625" style="2" bestFit="1" customWidth="1"/>
    <col min="7174" max="7174" width="11.140625" style="2" customWidth="1"/>
    <col min="7175" max="7175" width="9.7109375" style="2" customWidth="1"/>
    <col min="7176" max="7178" width="9.140625" style="2"/>
    <col min="7179" max="7179" width="11" style="2" customWidth="1"/>
    <col min="7180" max="7180" width="12" style="2" bestFit="1" customWidth="1"/>
    <col min="7181" max="7424" width="9.140625" style="2"/>
    <col min="7425" max="7425" width="7.140625" style="2" customWidth="1"/>
    <col min="7426" max="7426" width="34.140625" style="2" customWidth="1"/>
    <col min="7427" max="7427" width="9.85546875" style="2" customWidth="1"/>
    <col min="7428" max="7429" width="10.28515625" style="2" bestFit="1" customWidth="1"/>
    <col min="7430" max="7430" width="11.140625" style="2" customWidth="1"/>
    <col min="7431" max="7431" width="9.7109375" style="2" customWidth="1"/>
    <col min="7432" max="7434" width="9.140625" style="2"/>
    <col min="7435" max="7435" width="11" style="2" customWidth="1"/>
    <col min="7436" max="7436" width="12" style="2" bestFit="1" customWidth="1"/>
    <col min="7437" max="7680" width="9.140625" style="2"/>
    <col min="7681" max="7681" width="7.140625" style="2" customWidth="1"/>
    <col min="7682" max="7682" width="34.140625" style="2" customWidth="1"/>
    <col min="7683" max="7683" width="9.85546875" style="2" customWidth="1"/>
    <col min="7684" max="7685" width="10.28515625" style="2" bestFit="1" customWidth="1"/>
    <col min="7686" max="7686" width="11.140625" style="2" customWidth="1"/>
    <col min="7687" max="7687" width="9.7109375" style="2" customWidth="1"/>
    <col min="7688" max="7690" width="9.140625" style="2"/>
    <col min="7691" max="7691" width="11" style="2" customWidth="1"/>
    <col min="7692" max="7692" width="12" style="2" bestFit="1" customWidth="1"/>
    <col min="7693" max="7936" width="9.140625" style="2"/>
    <col min="7937" max="7937" width="7.140625" style="2" customWidth="1"/>
    <col min="7938" max="7938" width="34.140625" style="2" customWidth="1"/>
    <col min="7939" max="7939" width="9.85546875" style="2" customWidth="1"/>
    <col min="7940" max="7941" width="10.28515625" style="2" bestFit="1" customWidth="1"/>
    <col min="7942" max="7942" width="11.140625" style="2" customWidth="1"/>
    <col min="7943" max="7943" width="9.7109375" style="2" customWidth="1"/>
    <col min="7944" max="7946" width="9.140625" style="2"/>
    <col min="7947" max="7947" width="11" style="2" customWidth="1"/>
    <col min="7948" max="7948" width="12" style="2" bestFit="1" customWidth="1"/>
    <col min="7949" max="8192" width="9.140625" style="2"/>
    <col min="8193" max="8193" width="7.140625" style="2" customWidth="1"/>
    <col min="8194" max="8194" width="34.140625" style="2" customWidth="1"/>
    <col min="8195" max="8195" width="9.85546875" style="2" customWidth="1"/>
    <col min="8196" max="8197" width="10.28515625" style="2" bestFit="1" customWidth="1"/>
    <col min="8198" max="8198" width="11.140625" style="2" customWidth="1"/>
    <col min="8199" max="8199" width="9.7109375" style="2" customWidth="1"/>
    <col min="8200" max="8202" width="9.140625" style="2"/>
    <col min="8203" max="8203" width="11" style="2" customWidth="1"/>
    <col min="8204" max="8204" width="12" style="2" bestFit="1" customWidth="1"/>
    <col min="8205" max="8448" width="9.140625" style="2"/>
    <col min="8449" max="8449" width="7.140625" style="2" customWidth="1"/>
    <col min="8450" max="8450" width="34.140625" style="2" customWidth="1"/>
    <col min="8451" max="8451" width="9.85546875" style="2" customWidth="1"/>
    <col min="8452" max="8453" width="10.28515625" style="2" bestFit="1" customWidth="1"/>
    <col min="8454" max="8454" width="11.140625" style="2" customWidth="1"/>
    <col min="8455" max="8455" width="9.7109375" style="2" customWidth="1"/>
    <col min="8456" max="8458" width="9.140625" style="2"/>
    <col min="8459" max="8459" width="11" style="2" customWidth="1"/>
    <col min="8460" max="8460" width="12" style="2" bestFit="1" customWidth="1"/>
    <col min="8461" max="8704" width="9.140625" style="2"/>
    <col min="8705" max="8705" width="7.140625" style="2" customWidth="1"/>
    <col min="8706" max="8706" width="34.140625" style="2" customWidth="1"/>
    <col min="8707" max="8707" width="9.85546875" style="2" customWidth="1"/>
    <col min="8708" max="8709" width="10.28515625" style="2" bestFit="1" customWidth="1"/>
    <col min="8710" max="8710" width="11.140625" style="2" customWidth="1"/>
    <col min="8711" max="8711" width="9.7109375" style="2" customWidth="1"/>
    <col min="8712" max="8714" width="9.140625" style="2"/>
    <col min="8715" max="8715" width="11" style="2" customWidth="1"/>
    <col min="8716" max="8716" width="12" style="2" bestFit="1" customWidth="1"/>
    <col min="8717" max="8960" width="9.140625" style="2"/>
    <col min="8961" max="8961" width="7.140625" style="2" customWidth="1"/>
    <col min="8962" max="8962" width="34.140625" style="2" customWidth="1"/>
    <col min="8963" max="8963" width="9.85546875" style="2" customWidth="1"/>
    <col min="8964" max="8965" width="10.28515625" style="2" bestFit="1" customWidth="1"/>
    <col min="8966" max="8966" width="11.140625" style="2" customWidth="1"/>
    <col min="8967" max="8967" width="9.7109375" style="2" customWidth="1"/>
    <col min="8968" max="8970" width="9.140625" style="2"/>
    <col min="8971" max="8971" width="11" style="2" customWidth="1"/>
    <col min="8972" max="8972" width="12" style="2" bestFit="1" customWidth="1"/>
    <col min="8973" max="9216" width="9.140625" style="2"/>
    <col min="9217" max="9217" width="7.140625" style="2" customWidth="1"/>
    <col min="9218" max="9218" width="34.140625" style="2" customWidth="1"/>
    <col min="9219" max="9219" width="9.85546875" style="2" customWidth="1"/>
    <col min="9220" max="9221" width="10.28515625" style="2" bestFit="1" customWidth="1"/>
    <col min="9222" max="9222" width="11.140625" style="2" customWidth="1"/>
    <col min="9223" max="9223" width="9.7109375" style="2" customWidth="1"/>
    <col min="9224" max="9226" width="9.140625" style="2"/>
    <col min="9227" max="9227" width="11" style="2" customWidth="1"/>
    <col min="9228" max="9228" width="12" style="2" bestFit="1" customWidth="1"/>
    <col min="9229" max="9472" width="9.140625" style="2"/>
    <col min="9473" max="9473" width="7.140625" style="2" customWidth="1"/>
    <col min="9474" max="9474" width="34.140625" style="2" customWidth="1"/>
    <col min="9475" max="9475" width="9.85546875" style="2" customWidth="1"/>
    <col min="9476" max="9477" width="10.28515625" style="2" bestFit="1" customWidth="1"/>
    <col min="9478" max="9478" width="11.140625" style="2" customWidth="1"/>
    <col min="9479" max="9479" width="9.7109375" style="2" customWidth="1"/>
    <col min="9480" max="9482" width="9.140625" style="2"/>
    <col min="9483" max="9483" width="11" style="2" customWidth="1"/>
    <col min="9484" max="9484" width="12" style="2" bestFit="1" customWidth="1"/>
    <col min="9485" max="9728" width="9.140625" style="2"/>
    <col min="9729" max="9729" width="7.140625" style="2" customWidth="1"/>
    <col min="9730" max="9730" width="34.140625" style="2" customWidth="1"/>
    <col min="9731" max="9731" width="9.85546875" style="2" customWidth="1"/>
    <col min="9732" max="9733" width="10.28515625" style="2" bestFit="1" customWidth="1"/>
    <col min="9734" max="9734" width="11.140625" style="2" customWidth="1"/>
    <col min="9735" max="9735" width="9.7109375" style="2" customWidth="1"/>
    <col min="9736" max="9738" width="9.140625" style="2"/>
    <col min="9739" max="9739" width="11" style="2" customWidth="1"/>
    <col min="9740" max="9740" width="12" style="2" bestFit="1" customWidth="1"/>
    <col min="9741" max="9984" width="9.140625" style="2"/>
    <col min="9985" max="9985" width="7.140625" style="2" customWidth="1"/>
    <col min="9986" max="9986" width="34.140625" style="2" customWidth="1"/>
    <col min="9987" max="9987" width="9.85546875" style="2" customWidth="1"/>
    <col min="9988" max="9989" width="10.28515625" style="2" bestFit="1" customWidth="1"/>
    <col min="9990" max="9990" width="11.140625" style="2" customWidth="1"/>
    <col min="9991" max="9991" width="9.7109375" style="2" customWidth="1"/>
    <col min="9992" max="9994" width="9.140625" style="2"/>
    <col min="9995" max="9995" width="11" style="2" customWidth="1"/>
    <col min="9996" max="9996" width="12" style="2" bestFit="1" customWidth="1"/>
    <col min="9997" max="10240" width="9.140625" style="2"/>
    <col min="10241" max="10241" width="7.140625" style="2" customWidth="1"/>
    <col min="10242" max="10242" width="34.140625" style="2" customWidth="1"/>
    <col min="10243" max="10243" width="9.85546875" style="2" customWidth="1"/>
    <col min="10244" max="10245" width="10.28515625" style="2" bestFit="1" customWidth="1"/>
    <col min="10246" max="10246" width="11.140625" style="2" customWidth="1"/>
    <col min="10247" max="10247" width="9.7109375" style="2" customWidth="1"/>
    <col min="10248" max="10250" width="9.140625" style="2"/>
    <col min="10251" max="10251" width="11" style="2" customWidth="1"/>
    <col min="10252" max="10252" width="12" style="2" bestFit="1" customWidth="1"/>
    <col min="10253" max="10496" width="9.140625" style="2"/>
    <col min="10497" max="10497" width="7.140625" style="2" customWidth="1"/>
    <col min="10498" max="10498" width="34.140625" style="2" customWidth="1"/>
    <col min="10499" max="10499" width="9.85546875" style="2" customWidth="1"/>
    <col min="10500" max="10501" width="10.28515625" style="2" bestFit="1" customWidth="1"/>
    <col min="10502" max="10502" width="11.140625" style="2" customWidth="1"/>
    <col min="10503" max="10503" width="9.7109375" style="2" customWidth="1"/>
    <col min="10504" max="10506" width="9.140625" style="2"/>
    <col min="10507" max="10507" width="11" style="2" customWidth="1"/>
    <col min="10508" max="10508" width="12" style="2" bestFit="1" customWidth="1"/>
    <col min="10509" max="10752" width="9.140625" style="2"/>
    <col min="10753" max="10753" width="7.140625" style="2" customWidth="1"/>
    <col min="10754" max="10754" width="34.140625" style="2" customWidth="1"/>
    <col min="10755" max="10755" width="9.85546875" style="2" customWidth="1"/>
    <col min="10756" max="10757" width="10.28515625" style="2" bestFit="1" customWidth="1"/>
    <col min="10758" max="10758" width="11.140625" style="2" customWidth="1"/>
    <col min="10759" max="10759" width="9.7109375" style="2" customWidth="1"/>
    <col min="10760" max="10762" width="9.140625" style="2"/>
    <col min="10763" max="10763" width="11" style="2" customWidth="1"/>
    <col min="10764" max="10764" width="12" style="2" bestFit="1" customWidth="1"/>
    <col min="10765" max="11008" width="9.140625" style="2"/>
    <col min="11009" max="11009" width="7.140625" style="2" customWidth="1"/>
    <col min="11010" max="11010" width="34.140625" style="2" customWidth="1"/>
    <col min="11011" max="11011" width="9.85546875" style="2" customWidth="1"/>
    <col min="11012" max="11013" width="10.28515625" style="2" bestFit="1" customWidth="1"/>
    <col min="11014" max="11014" width="11.140625" style="2" customWidth="1"/>
    <col min="11015" max="11015" width="9.7109375" style="2" customWidth="1"/>
    <col min="11016" max="11018" width="9.140625" style="2"/>
    <col min="11019" max="11019" width="11" style="2" customWidth="1"/>
    <col min="11020" max="11020" width="12" style="2" bestFit="1" customWidth="1"/>
    <col min="11021" max="11264" width="9.140625" style="2"/>
    <col min="11265" max="11265" width="7.140625" style="2" customWidth="1"/>
    <col min="11266" max="11266" width="34.140625" style="2" customWidth="1"/>
    <col min="11267" max="11267" width="9.85546875" style="2" customWidth="1"/>
    <col min="11268" max="11269" width="10.28515625" style="2" bestFit="1" customWidth="1"/>
    <col min="11270" max="11270" width="11.140625" style="2" customWidth="1"/>
    <col min="11271" max="11271" width="9.7109375" style="2" customWidth="1"/>
    <col min="11272" max="11274" width="9.140625" style="2"/>
    <col min="11275" max="11275" width="11" style="2" customWidth="1"/>
    <col min="11276" max="11276" width="12" style="2" bestFit="1" customWidth="1"/>
    <col min="11277" max="11520" width="9.140625" style="2"/>
    <col min="11521" max="11521" width="7.140625" style="2" customWidth="1"/>
    <col min="11522" max="11522" width="34.140625" style="2" customWidth="1"/>
    <col min="11523" max="11523" width="9.85546875" style="2" customWidth="1"/>
    <col min="11524" max="11525" width="10.28515625" style="2" bestFit="1" customWidth="1"/>
    <col min="11526" max="11526" width="11.140625" style="2" customWidth="1"/>
    <col min="11527" max="11527" width="9.7109375" style="2" customWidth="1"/>
    <col min="11528" max="11530" width="9.140625" style="2"/>
    <col min="11531" max="11531" width="11" style="2" customWidth="1"/>
    <col min="11532" max="11532" width="12" style="2" bestFit="1" customWidth="1"/>
    <col min="11533" max="11776" width="9.140625" style="2"/>
    <col min="11777" max="11777" width="7.140625" style="2" customWidth="1"/>
    <col min="11778" max="11778" width="34.140625" style="2" customWidth="1"/>
    <col min="11779" max="11779" width="9.85546875" style="2" customWidth="1"/>
    <col min="11780" max="11781" width="10.28515625" style="2" bestFit="1" customWidth="1"/>
    <col min="11782" max="11782" width="11.140625" style="2" customWidth="1"/>
    <col min="11783" max="11783" width="9.7109375" style="2" customWidth="1"/>
    <col min="11784" max="11786" width="9.140625" style="2"/>
    <col min="11787" max="11787" width="11" style="2" customWidth="1"/>
    <col min="11788" max="11788" width="12" style="2" bestFit="1" customWidth="1"/>
    <col min="11789" max="12032" width="9.140625" style="2"/>
    <col min="12033" max="12033" width="7.140625" style="2" customWidth="1"/>
    <col min="12034" max="12034" width="34.140625" style="2" customWidth="1"/>
    <col min="12035" max="12035" width="9.85546875" style="2" customWidth="1"/>
    <col min="12036" max="12037" width="10.28515625" style="2" bestFit="1" customWidth="1"/>
    <col min="12038" max="12038" width="11.140625" style="2" customWidth="1"/>
    <col min="12039" max="12039" width="9.7109375" style="2" customWidth="1"/>
    <col min="12040" max="12042" width="9.140625" style="2"/>
    <col min="12043" max="12043" width="11" style="2" customWidth="1"/>
    <col min="12044" max="12044" width="12" style="2" bestFit="1" customWidth="1"/>
    <col min="12045" max="12288" width="9.140625" style="2"/>
    <col min="12289" max="12289" width="7.140625" style="2" customWidth="1"/>
    <col min="12290" max="12290" width="34.140625" style="2" customWidth="1"/>
    <col min="12291" max="12291" width="9.85546875" style="2" customWidth="1"/>
    <col min="12292" max="12293" width="10.28515625" style="2" bestFit="1" customWidth="1"/>
    <col min="12294" max="12294" width="11.140625" style="2" customWidth="1"/>
    <col min="12295" max="12295" width="9.7109375" style="2" customWidth="1"/>
    <col min="12296" max="12298" width="9.140625" style="2"/>
    <col min="12299" max="12299" width="11" style="2" customWidth="1"/>
    <col min="12300" max="12300" width="12" style="2" bestFit="1" customWidth="1"/>
    <col min="12301" max="12544" width="9.140625" style="2"/>
    <col min="12545" max="12545" width="7.140625" style="2" customWidth="1"/>
    <col min="12546" max="12546" width="34.140625" style="2" customWidth="1"/>
    <col min="12547" max="12547" width="9.85546875" style="2" customWidth="1"/>
    <col min="12548" max="12549" width="10.28515625" style="2" bestFit="1" customWidth="1"/>
    <col min="12550" max="12550" width="11.140625" style="2" customWidth="1"/>
    <col min="12551" max="12551" width="9.7109375" style="2" customWidth="1"/>
    <col min="12552" max="12554" width="9.140625" style="2"/>
    <col min="12555" max="12555" width="11" style="2" customWidth="1"/>
    <col min="12556" max="12556" width="12" style="2" bestFit="1" customWidth="1"/>
    <col min="12557" max="12800" width="9.140625" style="2"/>
    <col min="12801" max="12801" width="7.140625" style="2" customWidth="1"/>
    <col min="12802" max="12802" width="34.140625" style="2" customWidth="1"/>
    <col min="12803" max="12803" width="9.85546875" style="2" customWidth="1"/>
    <col min="12804" max="12805" width="10.28515625" style="2" bestFit="1" customWidth="1"/>
    <col min="12806" max="12806" width="11.140625" style="2" customWidth="1"/>
    <col min="12807" max="12807" width="9.7109375" style="2" customWidth="1"/>
    <col min="12808" max="12810" width="9.140625" style="2"/>
    <col min="12811" max="12811" width="11" style="2" customWidth="1"/>
    <col min="12812" max="12812" width="12" style="2" bestFit="1" customWidth="1"/>
    <col min="12813" max="13056" width="9.140625" style="2"/>
    <col min="13057" max="13057" width="7.140625" style="2" customWidth="1"/>
    <col min="13058" max="13058" width="34.140625" style="2" customWidth="1"/>
    <col min="13059" max="13059" width="9.85546875" style="2" customWidth="1"/>
    <col min="13060" max="13061" width="10.28515625" style="2" bestFit="1" customWidth="1"/>
    <col min="13062" max="13062" width="11.140625" style="2" customWidth="1"/>
    <col min="13063" max="13063" width="9.7109375" style="2" customWidth="1"/>
    <col min="13064" max="13066" width="9.140625" style="2"/>
    <col min="13067" max="13067" width="11" style="2" customWidth="1"/>
    <col min="13068" max="13068" width="12" style="2" bestFit="1" customWidth="1"/>
    <col min="13069" max="13312" width="9.140625" style="2"/>
    <col min="13313" max="13313" width="7.140625" style="2" customWidth="1"/>
    <col min="13314" max="13314" width="34.140625" style="2" customWidth="1"/>
    <col min="13315" max="13315" width="9.85546875" style="2" customWidth="1"/>
    <col min="13316" max="13317" width="10.28515625" style="2" bestFit="1" customWidth="1"/>
    <col min="13318" max="13318" width="11.140625" style="2" customWidth="1"/>
    <col min="13319" max="13319" width="9.7109375" style="2" customWidth="1"/>
    <col min="13320" max="13322" width="9.140625" style="2"/>
    <col min="13323" max="13323" width="11" style="2" customWidth="1"/>
    <col min="13324" max="13324" width="12" style="2" bestFit="1" customWidth="1"/>
    <col min="13325" max="13568" width="9.140625" style="2"/>
    <col min="13569" max="13569" width="7.140625" style="2" customWidth="1"/>
    <col min="13570" max="13570" width="34.140625" style="2" customWidth="1"/>
    <col min="13571" max="13571" width="9.85546875" style="2" customWidth="1"/>
    <col min="13572" max="13573" width="10.28515625" style="2" bestFit="1" customWidth="1"/>
    <col min="13574" max="13574" width="11.140625" style="2" customWidth="1"/>
    <col min="13575" max="13575" width="9.7109375" style="2" customWidth="1"/>
    <col min="13576" max="13578" width="9.140625" style="2"/>
    <col min="13579" max="13579" width="11" style="2" customWidth="1"/>
    <col min="13580" max="13580" width="12" style="2" bestFit="1" customWidth="1"/>
    <col min="13581" max="13824" width="9.140625" style="2"/>
    <col min="13825" max="13825" width="7.140625" style="2" customWidth="1"/>
    <col min="13826" max="13826" width="34.140625" style="2" customWidth="1"/>
    <col min="13827" max="13827" width="9.85546875" style="2" customWidth="1"/>
    <col min="13828" max="13829" width="10.28515625" style="2" bestFit="1" customWidth="1"/>
    <col min="13830" max="13830" width="11.140625" style="2" customWidth="1"/>
    <col min="13831" max="13831" width="9.7109375" style="2" customWidth="1"/>
    <col min="13832" max="13834" width="9.140625" style="2"/>
    <col min="13835" max="13835" width="11" style="2" customWidth="1"/>
    <col min="13836" max="13836" width="12" style="2" bestFit="1" customWidth="1"/>
    <col min="13837" max="14080" width="9.140625" style="2"/>
    <col min="14081" max="14081" width="7.140625" style="2" customWidth="1"/>
    <col min="14082" max="14082" width="34.140625" style="2" customWidth="1"/>
    <col min="14083" max="14083" width="9.85546875" style="2" customWidth="1"/>
    <col min="14084" max="14085" width="10.28515625" style="2" bestFit="1" customWidth="1"/>
    <col min="14086" max="14086" width="11.140625" style="2" customWidth="1"/>
    <col min="14087" max="14087" width="9.7109375" style="2" customWidth="1"/>
    <col min="14088" max="14090" width="9.140625" style="2"/>
    <col min="14091" max="14091" width="11" style="2" customWidth="1"/>
    <col min="14092" max="14092" width="12" style="2" bestFit="1" customWidth="1"/>
    <col min="14093" max="14336" width="9.140625" style="2"/>
    <col min="14337" max="14337" width="7.140625" style="2" customWidth="1"/>
    <col min="14338" max="14338" width="34.140625" style="2" customWidth="1"/>
    <col min="14339" max="14339" width="9.85546875" style="2" customWidth="1"/>
    <col min="14340" max="14341" width="10.28515625" style="2" bestFit="1" customWidth="1"/>
    <col min="14342" max="14342" width="11.140625" style="2" customWidth="1"/>
    <col min="14343" max="14343" width="9.7109375" style="2" customWidth="1"/>
    <col min="14344" max="14346" width="9.140625" style="2"/>
    <col min="14347" max="14347" width="11" style="2" customWidth="1"/>
    <col min="14348" max="14348" width="12" style="2" bestFit="1" customWidth="1"/>
    <col min="14349" max="14592" width="9.140625" style="2"/>
    <col min="14593" max="14593" width="7.140625" style="2" customWidth="1"/>
    <col min="14594" max="14594" width="34.140625" style="2" customWidth="1"/>
    <col min="14595" max="14595" width="9.85546875" style="2" customWidth="1"/>
    <col min="14596" max="14597" width="10.28515625" style="2" bestFit="1" customWidth="1"/>
    <col min="14598" max="14598" width="11.140625" style="2" customWidth="1"/>
    <col min="14599" max="14599" width="9.7109375" style="2" customWidth="1"/>
    <col min="14600" max="14602" width="9.140625" style="2"/>
    <col min="14603" max="14603" width="11" style="2" customWidth="1"/>
    <col min="14604" max="14604" width="12" style="2" bestFit="1" customWidth="1"/>
    <col min="14605" max="14848" width="9.140625" style="2"/>
    <col min="14849" max="14849" width="7.140625" style="2" customWidth="1"/>
    <col min="14850" max="14850" width="34.140625" style="2" customWidth="1"/>
    <col min="14851" max="14851" width="9.85546875" style="2" customWidth="1"/>
    <col min="14852" max="14853" width="10.28515625" style="2" bestFit="1" customWidth="1"/>
    <col min="14854" max="14854" width="11.140625" style="2" customWidth="1"/>
    <col min="14855" max="14855" width="9.7109375" style="2" customWidth="1"/>
    <col min="14856" max="14858" width="9.140625" style="2"/>
    <col min="14859" max="14859" width="11" style="2" customWidth="1"/>
    <col min="14860" max="14860" width="12" style="2" bestFit="1" customWidth="1"/>
    <col min="14861" max="15104" width="9.140625" style="2"/>
    <col min="15105" max="15105" width="7.140625" style="2" customWidth="1"/>
    <col min="15106" max="15106" width="34.140625" style="2" customWidth="1"/>
    <col min="15107" max="15107" width="9.85546875" style="2" customWidth="1"/>
    <col min="15108" max="15109" width="10.28515625" style="2" bestFit="1" customWidth="1"/>
    <col min="15110" max="15110" width="11.140625" style="2" customWidth="1"/>
    <col min="15111" max="15111" width="9.7109375" style="2" customWidth="1"/>
    <col min="15112" max="15114" width="9.140625" style="2"/>
    <col min="15115" max="15115" width="11" style="2" customWidth="1"/>
    <col min="15116" max="15116" width="12" style="2" bestFit="1" customWidth="1"/>
    <col min="15117" max="15360" width="9.140625" style="2"/>
    <col min="15361" max="15361" width="7.140625" style="2" customWidth="1"/>
    <col min="15362" max="15362" width="34.140625" style="2" customWidth="1"/>
    <col min="15363" max="15363" width="9.85546875" style="2" customWidth="1"/>
    <col min="15364" max="15365" width="10.28515625" style="2" bestFit="1" customWidth="1"/>
    <col min="15366" max="15366" width="11.140625" style="2" customWidth="1"/>
    <col min="15367" max="15367" width="9.7109375" style="2" customWidth="1"/>
    <col min="15368" max="15370" width="9.140625" style="2"/>
    <col min="15371" max="15371" width="11" style="2" customWidth="1"/>
    <col min="15372" max="15372" width="12" style="2" bestFit="1" customWidth="1"/>
    <col min="15373" max="15616" width="9.140625" style="2"/>
    <col min="15617" max="15617" width="7.140625" style="2" customWidth="1"/>
    <col min="15618" max="15618" width="34.140625" style="2" customWidth="1"/>
    <col min="15619" max="15619" width="9.85546875" style="2" customWidth="1"/>
    <col min="15620" max="15621" width="10.28515625" style="2" bestFit="1" customWidth="1"/>
    <col min="15622" max="15622" width="11.140625" style="2" customWidth="1"/>
    <col min="15623" max="15623" width="9.7109375" style="2" customWidth="1"/>
    <col min="15624" max="15626" width="9.140625" style="2"/>
    <col min="15627" max="15627" width="11" style="2" customWidth="1"/>
    <col min="15628" max="15628" width="12" style="2" bestFit="1" customWidth="1"/>
    <col min="15629" max="15872" width="9.140625" style="2"/>
    <col min="15873" max="15873" width="7.140625" style="2" customWidth="1"/>
    <col min="15874" max="15874" width="34.140625" style="2" customWidth="1"/>
    <col min="15875" max="15875" width="9.85546875" style="2" customWidth="1"/>
    <col min="15876" max="15877" width="10.28515625" style="2" bestFit="1" customWidth="1"/>
    <col min="15878" max="15878" width="11.140625" style="2" customWidth="1"/>
    <col min="15879" max="15879" width="9.7109375" style="2" customWidth="1"/>
    <col min="15880" max="15882" width="9.140625" style="2"/>
    <col min="15883" max="15883" width="11" style="2" customWidth="1"/>
    <col min="15884" max="15884" width="12" style="2" bestFit="1" customWidth="1"/>
    <col min="15885" max="16128" width="9.140625" style="2"/>
    <col min="16129" max="16129" width="7.140625" style="2" customWidth="1"/>
    <col min="16130" max="16130" width="34.140625" style="2" customWidth="1"/>
    <col min="16131" max="16131" width="9.85546875" style="2" customWidth="1"/>
    <col min="16132" max="16133" width="10.28515625" style="2" bestFit="1" customWidth="1"/>
    <col min="16134" max="16134" width="11.140625" style="2" customWidth="1"/>
    <col min="16135" max="16135" width="9.7109375" style="2" customWidth="1"/>
    <col min="16136" max="16138" width="9.140625" style="2"/>
    <col min="16139" max="16139" width="11" style="2" customWidth="1"/>
    <col min="16140" max="16140" width="12" style="2" bestFit="1" customWidth="1"/>
    <col min="16141" max="16384" width="9.140625" style="2"/>
  </cols>
  <sheetData>
    <row r="1" spans="1:7" ht="39" customHeight="1">
      <c r="A1" s="1" t="s">
        <v>130</v>
      </c>
      <c r="B1" s="1"/>
      <c r="C1" s="1"/>
      <c r="D1" s="1"/>
      <c r="E1" s="1"/>
      <c r="F1" s="1"/>
      <c r="G1" s="1"/>
    </row>
    <row r="2" spans="1:7" ht="5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30" customHeight="1">
      <c r="A3" s="6"/>
      <c r="B3" s="7" t="s">
        <v>7</v>
      </c>
      <c r="C3" s="8"/>
      <c r="D3" s="9"/>
      <c r="E3" s="9"/>
      <c r="F3" s="10"/>
      <c r="G3" s="9"/>
    </row>
    <row r="4" spans="1:7" ht="31.5">
      <c r="A4" s="11">
        <v>1</v>
      </c>
      <c r="B4" s="12" t="s">
        <v>8</v>
      </c>
      <c r="C4" s="13" t="s">
        <v>9</v>
      </c>
      <c r="D4" s="14">
        <v>23.303999999999998</v>
      </c>
      <c r="E4" s="14">
        <v>23.411000000000001</v>
      </c>
      <c r="F4" s="15">
        <v>23.567</v>
      </c>
      <c r="G4" s="16">
        <f>F4/E4*100</f>
        <v>100.66635342360428</v>
      </c>
    </row>
    <row r="5" spans="1:7" ht="31.5">
      <c r="A5" s="11">
        <f>A4+1</f>
        <v>2</v>
      </c>
      <c r="B5" s="12" t="s">
        <v>10</v>
      </c>
      <c r="C5" s="13" t="s">
        <v>9</v>
      </c>
      <c r="D5" s="15">
        <v>14.476000000000001</v>
      </c>
      <c r="E5" s="15">
        <v>13.023999999999999</v>
      </c>
      <c r="F5" s="15">
        <v>14.281000000000001</v>
      </c>
      <c r="G5" s="16">
        <f>F5/E5*100</f>
        <v>109.6514127764128</v>
      </c>
    </row>
    <row r="6" spans="1:7" ht="31.5">
      <c r="A6" s="11">
        <f>A5+1</f>
        <v>3</v>
      </c>
      <c r="B6" s="12" t="s">
        <v>11</v>
      </c>
      <c r="C6" s="13" t="s">
        <v>9</v>
      </c>
      <c r="D6" s="15">
        <v>13.504</v>
      </c>
      <c r="E6" s="15">
        <v>13.492000000000001</v>
      </c>
      <c r="F6" s="15">
        <v>13.494999999999999</v>
      </c>
      <c r="G6" s="16">
        <f>F6/E6*100</f>
        <v>100.02223539875482</v>
      </c>
    </row>
    <row r="7" spans="1:7" ht="15.75">
      <c r="A7" s="11">
        <f>A6+1</f>
        <v>4</v>
      </c>
      <c r="B7" s="12" t="s">
        <v>12</v>
      </c>
      <c r="C7" s="13" t="s">
        <v>13</v>
      </c>
      <c r="D7" s="15">
        <v>6.7</v>
      </c>
      <c r="E7" s="15">
        <v>6.7</v>
      </c>
      <c r="F7" s="15">
        <v>5.8</v>
      </c>
      <c r="G7" s="16">
        <f>F7/E7*100</f>
        <v>86.567164179104466</v>
      </c>
    </row>
    <row r="8" spans="1:7" ht="31.5">
      <c r="A8" s="11">
        <f>A7+1</f>
        <v>5</v>
      </c>
      <c r="B8" s="12" t="s">
        <v>14</v>
      </c>
      <c r="C8" s="13" t="s">
        <v>13</v>
      </c>
      <c r="D8" s="15">
        <v>2.9</v>
      </c>
      <c r="E8" s="15">
        <v>0.8</v>
      </c>
      <c r="F8" s="15">
        <v>0.5</v>
      </c>
      <c r="G8" s="16">
        <f>F8/E8*100</f>
        <v>62.5</v>
      </c>
    </row>
    <row r="9" spans="1:7" ht="15.75">
      <c r="A9" s="17" t="s">
        <v>15</v>
      </c>
      <c r="B9" s="18"/>
      <c r="C9" s="17"/>
      <c r="D9" s="19"/>
      <c r="E9" s="19"/>
      <c r="F9" s="19"/>
      <c r="G9" s="20"/>
    </row>
    <row r="10" spans="1:7" ht="31.5">
      <c r="A10" s="11">
        <f>A8+1</f>
        <v>6</v>
      </c>
      <c r="B10" s="12" t="s">
        <v>16</v>
      </c>
      <c r="C10" s="13" t="s">
        <v>17</v>
      </c>
      <c r="D10" s="15">
        <v>906.13</v>
      </c>
      <c r="E10" s="11">
        <v>582.05999999999995</v>
      </c>
      <c r="F10" s="15">
        <v>1192.1099999999999</v>
      </c>
      <c r="G10" s="21">
        <f t="shared" ref="G10:G16" si="0">F10/E10*100</f>
        <v>204.80878259973201</v>
      </c>
    </row>
    <row r="11" spans="1:7" ht="47.25">
      <c r="A11" s="11">
        <f t="shared" ref="A11:A16" si="1">A10+1</f>
        <v>7</v>
      </c>
      <c r="B11" s="12" t="s">
        <v>18</v>
      </c>
      <c r="C11" s="13" t="s">
        <v>17</v>
      </c>
      <c r="D11" s="15">
        <v>696.85</v>
      </c>
      <c r="E11" s="11">
        <v>486.87</v>
      </c>
      <c r="F11" s="15">
        <v>695.33</v>
      </c>
      <c r="G11" s="21">
        <f t="shared" si="0"/>
        <v>142.81635754924312</v>
      </c>
    </row>
    <row r="12" spans="1:7" ht="47.25">
      <c r="A12" s="11">
        <f t="shared" si="1"/>
        <v>8</v>
      </c>
      <c r="B12" s="22" t="s">
        <v>19</v>
      </c>
      <c r="C12" s="13" t="s">
        <v>17</v>
      </c>
      <c r="D12" s="15">
        <v>281.06400000000002</v>
      </c>
      <c r="E12" s="15">
        <v>298.33</v>
      </c>
      <c r="F12" s="15">
        <v>333.66</v>
      </c>
      <c r="G12" s="21">
        <f t="shared" si="0"/>
        <v>111.84259042000471</v>
      </c>
    </row>
    <row r="13" spans="1:7" ht="78.75" customHeight="1">
      <c r="A13" s="11">
        <f t="shared" si="1"/>
        <v>9</v>
      </c>
      <c r="B13" s="12" t="s">
        <v>20</v>
      </c>
      <c r="C13" s="13" t="s">
        <v>21</v>
      </c>
      <c r="D13" s="15">
        <v>2274.5500000000002</v>
      </c>
      <c r="E13" s="15">
        <v>2421.9299999999998</v>
      </c>
      <c r="F13" s="16">
        <f>65930.278/F4</f>
        <v>2797.5677005982943</v>
      </c>
      <c r="G13" s="21">
        <f t="shared" si="0"/>
        <v>115.50984960747397</v>
      </c>
    </row>
    <row r="14" spans="1:7" ht="51.75" customHeight="1">
      <c r="A14" s="11">
        <f t="shared" si="1"/>
        <v>10</v>
      </c>
      <c r="B14" s="23" t="s">
        <v>22</v>
      </c>
      <c r="C14" s="13" t="s">
        <v>23</v>
      </c>
      <c r="D14" s="15">
        <v>1917</v>
      </c>
      <c r="E14" s="15">
        <v>1752</v>
      </c>
      <c r="F14" s="15">
        <v>1985</v>
      </c>
      <c r="G14" s="21">
        <f t="shared" si="0"/>
        <v>113.29908675799088</v>
      </c>
    </row>
    <row r="15" spans="1:7" ht="53.25" customHeight="1">
      <c r="A15" s="11">
        <f t="shared" si="1"/>
        <v>11</v>
      </c>
      <c r="B15" s="12" t="s">
        <v>24</v>
      </c>
      <c r="C15" s="13" t="s">
        <v>13</v>
      </c>
      <c r="D15" s="21">
        <v>8.1999999999999993</v>
      </c>
      <c r="E15" s="21">
        <v>7.5</v>
      </c>
      <c r="F15" s="16">
        <v>8.4</v>
      </c>
      <c r="G15" s="21">
        <f t="shared" si="0"/>
        <v>112.00000000000001</v>
      </c>
    </row>
    <row r="16" spans="1:7" ht="48" customHeight="1">
      <c r="A16" s="11">
        <f t="shared" si="1"/>
        <v>12</v>
      </c>
      <c r="B16" s="12" t="s">
        <v>25</v>
      </c>
      <c r="C16" s="13" t="s">
        <v>26</v>
      </c>
      <c r="D16" s="15">
        <v>34691</v>
      </c>
      <c r="E16" s="15">
        <v>39691</v>
      </c>
      <c r="F16" s="15">
        <v>45042</v>
      </c>
      <c r="G16" s="21">
        <f t="shared" si="0"/>
        <v>113.48164571313394</v>
      </c>
    </row>
    <row r="17" spans="1:7" ht="15.75">
      <c r="A17" s="24"/>
      <c r="B17" s="25" t="s">
        <v>27</v>
      </c>
      <c r="C17" s="26"/>
      <c r="D17" s="27"/>
      <c r="E17" s="27"/>
      <c r="F17" s="27"/>
      <c r="G17" s="20"/>
    </row>
    <row r="18" spans="1:7" ht="15.75">
      <c r="A18" s="11">
        <f>A16+1</f>
        <v>13</v>
      </c>
      <c r="B18" s="12" t="s">
        <v>28</v>
      </c>
      <c r="C18" s="13" t="s">
        <v>17</v>
      </c>
      <c r="D18" s="15">
        <v>1137.32</v>
      </c>
      <c r="E18" s="15">
        <v>1860.24</v>
      </c>
      <c r="F18" s="15">
        <v>1931</v>
      </c>
      <c r="G18" s="21">
        <f>F18/E18*100</f>
        <v>103.80381026104159</v>
      </c>
    </row>
    <row r="19" spans="1:7" ht="31.5">
      <c r="A19" s="11">
        <f>A18+1</f>
        <v>14</v>
      </c>
      <c r="B19" s="12" t="s">
        <v>16</v>
      </c>
      <c r="C19" s="13" t="s">
        <v>17</v>
      </c>
      <c r="D19" s="15">
        <v>67.2</v>
      </c>
      <c r="E19" s="15">
        <v>15.9</v>
      </c>
      <c r="F19" s="15">
        <v>0</v>
      </c>
      <c r="G19" s="21">
        <f>F19/E19*100</f>
        <v>0</v>
      </c>
    </row>
    <row r="20" spans="1:7" ht="31.5">
      <c r="A20" s="11">
        <f>A19+1</f>
        <v>15</v>
      </c>
      <c r="B20" s="12" t="s">
        <v>29</v>
      </c>
      <c r="C20" s="13" t="s">
        <v>21</v>
      </c>
      <c r="D20" s="21">
        <v>43517</v>
      </c>
      <c r="E20" s="21">
        <v>35069.599999999999</v>
      </c>
      <c r="F20" s="21">
        <v>35943.5</v>
      </c>
      <c r="G20" s="21">
        <f>F20/E20*100</f>
        <v>102.49190181809887</v>
      </c>
    </row>
    <row r="21" spans="1:7" ht="31.5">
      <c r="A21" s="11"/>
      <c r="B21" s="28" t="s">
        <v>30</v>
      </c>
      <c r="C21" s="29"/>
      <c r="D21" s="30"/>
      <c r="E21" s="30"/>
      <c r="F21" s="30"/>
      <c r="G21" s="31"/>
    </row>
    <row r="22" spans="1:7" ht="15.75">
      <c r="A22" s="11">
        <f>A20+1</f>
        <v>16</v>
      </c>
      <c r="B22" s="12" t="s">
        <v>28</v>
      </c>
      <c r="C22" s="13" t="s">
        <v>17</v>
      </c>
      <c r="D22" s="15">
        <v>35.9</v>
      </c>
      <c r="E22" s="15">
        <v>28.5</v>
      </c>
      <c r="F22" s="15">
        <v>76.5</v>
      </c>
      <c r="G22" s="21">
        <f>F22/E22*100</f>
        <v>268.42105263157896</v>
      </c>
    </row>
    <row r="23" spans="1:7" ht="31.5">
      <c r="A23" s="11">
        <f>A22+1</f>
        <v>17</v>
      </c>
      <c r="B23" s="12" t="s">
        <v>16</v>
      </c>
      <c r="C23" s="13" t="s">
        <v>17</v>
      </c>
      <c r="D23" s="15">
        <v>0.3</v>
      </c>
      <c r="E23" s="15">
        <v>0</v>
      </c>
      <c r="F23" s="15">
        <v>0</v>
      </c>
      <c r="G23" s="15">
        <v>0</v>
      </c>
    </row>
    <row r="24" spans="1:7" ht="31.5">
      <c r="A24" s="11">
        <f>A23+1</f>
        <v>18</v>
      </c>
      <c r="B24" s="12" t="s">
        <v>29</v>
      </c>
      <c r="C24" s="13" t="s">
        <v>21</v>
      </c>
      <c r="D24" s="15">
        <v>24830</v>
      </c>
      <c r="E24" s="15">
        <v>30519</v>
      </c>
      <c r="F24" s="15">
        <v>31400</v>
      </c>
      <c r="G24" s="16">
        <f>F24/E24*100</f>
        <v>102.88672630164814</v>
      </c>
    </row>
    <row r="25" spans="1:7" ht="31.5">
      <c r="A25" s="11"/>
      <c r="B25" s="28" t="s">
        <v>31</v>
      </c>
      <c r="C25" s="29"/>
      <c r="D25" s="30"/>
      <c r="E25" s="30"/>
      <c r="F25" s="30"/>
      <c r="G25" s="30"/>
    </row>
    <row r="26" spans="1:7" ht="15.75">
      <c r="A26" s="11">
        <f>A24+1</f>
        <v>19</v>
      </c>
      <c r="B26" s="12" t="s">
        <v>28</v>
      </c>
      <c r="C26" s="13" t="s">
        <v>17</v>
      </c>
      <c r="D26" s="15">
        <v>8.3000000000000007</v>
      </c>
      <c r="E26" s="15">
        <v>18.3</v>
      </c>
      <c r="F26" s="15">
        <v>14.3</v>
      </c>
      <c r="G26" s="21">
        <f>F26/E26*100</f>
        <v>78.142076502732237</v>
      </c>
    </row>
    <row r="27" spans="1:7" ht="31.5">
      <c r="A27" s="11">
        <f>A26+1</f>
        <v>20</v>
      </c>
      <c r="B27" s="12" t="s">
        <v>16</v>
      </c>
      <c r="C27" s="13" t="s">
        <v>17</v>
      </c>
      <c r="D27" s="15">
        <v>0</v>
      </c>
      <c r="E27" s="15">
        <v>0</v>
      </c>
      <c r="F27" s="15">
        <v>0</v>
      </c>
      <c r="G27" s="21"/>
    </row>
    <row r="28" spans="1:7" ht="31.5">
      <c r="A28" s="11">
        <f>A27+1</f>
        <v>21</v>
      </c>
      <c r="B28" s="12" t="s">
        <v>29</v>
      </c>
      <c r="C28" s="13" t="s">
        <v>21</v>
      </c>
      <c r="D28" s="15">
        <v>21325</v>
      </c>
      <c r="E28" s="15">
        <v>29300</v>
      </c>
      <c r="F28" s="15">
        <v>35800</v>
      </c>
      <c r="G28" s="16">
        <f>F28/E28*100</f>
        <v>122.18430034129693</v>
      </c>
    </row>
    <row r="29" spans="1:7" ht="31.5">
      <c r="A29" s="32"/>
      <c r="B29" s="28" t="s">
        <v>32</v>
      </c>
      <c r="C29" s="29"/>
      <c r="D29" s="30"/>
      <c r="E29" s="30"/>
      <c r="F29" s="30"/>
      <c r="G29" s="30"/>
    </row>
    <row r="30" spans="1:7" ht="15.75">
      <c r="A30" s="11">
        <f>A28+1</f>
        <v>22</v>
      </c>
      <c r="B30" s="12" t="s">
        <v>28</v>
      </c>
      <c r="C30" s="13" t="s">
        <v>17</v>
      </c>
      <c r="D30" s="15">
        <v>923.4</v>
      </c>
      <c r="E30" s="15">
        <v>1533.79</v>
      </c>
      <c r="F30" s="15">
        <v>1556.66</v>
      </c>
      <c r="G30" s="21">
        <f>F30/E30*100</f>
        <v>101.49107765730643</v>
      </c>
    </row>
    <row r="31" spans="1:7" ht="31.5">
      <c r="A31" s="11">
        <f>A30+1</f>
        <v>23</v>
      </c>
      <c r="B31" s="12" t="s">
        <v>16</v>
      </c>
      <c r="C31" s="13" t="s">
        <v>17</v>
      </c>
      <c r="D31" s="15">
        <v>62.7</v>
      </c>
      <c r="E31" s="15">
        <v>0</v>
      </c>
      <c r="F31" s="15">
        <v>2</v>
      </c>
      <c r="G31" s="21">
        <v>0</v>
      </c>
    </row>
    <row r="32" spans="1:7" ht="31.5">
      <c r="A32" s="11">
        <f>A31+1</f>
        <v>24</v>
      </c>
      <c r="B32" s="22" t="s">
        <v>29</v>
      </c>
      <c r="C32" s="33" t="s">
        <v>21</v>
      </c>
      <c r="D32" s="16">
        <v>49881</v>
      </c>
      <c r="E32" s="16">
        <v>53734.400000000001</v>
      </c>
      <c r="F32" s="16">
        <v>61812</v>
      </c>
      <c r="G32" s="21">
        <f>F32/E32*100</f>
        <v>115.0324559313959</v>
      </c>
    </row>
    <row r="33" spans="1:7" ht="63">
      <c r="A33" s="11"/>
      <c r="B33" s="28" t="s">
        <v>33</v>
      </c>
      <c r="C33" s="34"/>
      <c r="D33" s="35"/>
      <c r="E33" s="35"/>
      <c r="F33" s="35"/>
      <c r="G33" s="36"/>
    </row>
    <row r="34" spans="1:7" ht="15.75">
      <c r="A34" s="11">
        <f>A32+1</f>
        <v>25</v>
      </c>
      <c r="B34" s="12" t="s">
        <v>28</v>
      </c>
      <c r="C34" s="13" t="s">
        <v>17</v>
      </c>
      <c r="D34" s="15"/>
      <c r="E34" s="15">
        <v>5.6</v>
      </c>
      <c r="F34" s="15">
        <v>9.3000000000000007</v>
      </c>
      <c r="G34" s="21">
        <f>F34/E34*100</f>
        <v>166.07142857142861</v>
      </c>
    </row>
    <row r="35" spans="1:7" ht="31.5">
      <c r="A35" s="11">
        <f>A34+1</f>
        <v>26</v>
      </c>
      <c r="B35" s="12" t="s">
        <v>16</v>
      </c>
      <c r="C35" s="13" t="s">
        <v>17</v>
      </c>
      <c r="D35" s="15"/>
      <c r="E35" s="15"/>
      <c r="F35" s="15"/>
      <c r="G35" s="21"/>
    </row>
    <row r="36" spans="1:7" ht="31.5">
      <c r="A36" s="11">
        <f>A35+1</f>
        <v>27</v>
      </c>
      <c r="B36" s="12" t="s">
        <v>29</v>
      </c>
      <c r="C36" s="13" t="s">
        <v>21</v>
      </c>
      <c r="D36" s="15"/>
      <c r="E36" s="15">
        <v>30350</v>
      </c>
      <c r="F36" s="15">
        <v>31100</v>
      </c>
      <c r="G36" s="21">
        <f>F36/E36*100</f>
        <v>102.47116968698518</v>
      </c>
    </row>
    <row r="37" spans="1:7" ht="31.5">
      <c r="A37" s="11"/>
      <c r="B37" s="28" t="s">
        <v>34</v>
      </c>
      <c r="C37" s="29"/>
      <c r="D37" s="30"/>
      <c r="E37" s="30"/>
      <c r="F37" s="30"/>
      <c r="G37" s="31"/>
    </row>
    <row r="38" spans="1:7" ht="15.75">
      <c r="A38" s="11">
        <f>A36+1</f>
        <v>28</v>
      </c>
      <c r="B38" s="12" t="s">
        <v>28</v>
      </c>
      <c r="C38" s="13" t="s">
        <v>17</v>
      </c>
      <c r="D38" s="15">
        <v>142.1</v>
      </c>
      <c r="E38" s="15">
        <v>145.19999999999999</v>
      </c>
      <c r="F38" s="15">
        <v>177</v>
      </c>
      <c r="G38" s="21">
        <f>F38/E38*100</f>
        <v>121.900826446281</v>
      </c>
    </row>
    <row r="39" spans="1:7" ht="31.5">
      <c r="A39" s="11">
        <f>A38+1</f>
        <v>29</v>
      </c>
      <c r="B39" s="12" t="s">
        <v>16</v>
      </c>
      <c r="C39" s="13" t="s">
        <v>17</v>
      </c>
      <c r="D39" s="15">
        <v>3.4</v>
      </c>
      <c r="E39" s="15">
        <v>0.9</v>
      </c>
      <c r="F39" s="15">
        <v>0</v>
      </c>
      <c r="G39" s="21">
        <f>F39/E39*100</f>
        <v>0</v>
      </c>
    </row>
    <row r="40" spans="1:7" ht="31.5">
      <c r="A40" s="11">
        <f>A39+1</f>
        <v>30</v>
      </c>
      <c r="B40" s="12" t="s">
        <v>29</v>
      </c>
      <c r="C40" s="13" t="s">
        <v>21</v>
      </c>
      <c r="D40" s="15">
        <v>29900</v>
      </c>
      <c r="E40" s="15">
        <v>33572</v>
      </c>
      <c r="F40" s="15">
        <v>30247</v>
      </c>
      <c r="G40" s="21">
        <f>F40/E40*100</f>
        <v>90.095913261050882</v>
      </c>
    </row>
    <row r="41" spans="1:7" ht="15.75">
      <c r="A41" s="11"/>
      <c r="B41" s="37" t="s">
        <v>35</v>
      </c>
      <c r="C41" s="26"/>
      <c r="D41" s="27"/>
      <c r="E41" s="27"/>
      <c r="F41" s="27"/>
      <c r="G41" s="20"/>
    </row>
    <row r="42" spans="1:7" ht="31.5">
      <c r="A42" s="11">
        <f>A40+1</f>
        <v>31</v>
      </c>
      <c r="B42" s="12" t="s">
        <v>36</v>
      </c>
      <c r="C42" s="13" t="s">
        <v>17</v>
      </c>
      <c r="D42" s="15">
        <v>10.19</v>
      </c>
      <c r="E42" s="15">
        <v>9.8000000000000007</v>
      </c>
      <c r="F42" s="15">
        <v>15.8</v>
      </c>
      <c r="G42" s="21">
        <f>F42/E42*100</f>
        <v>161.22448979591837</v>
      </c>
    </row>
    <row r="43" spans="1:7" ht="31.5">
      <c r="A43" s="11">
        <f>A42+1</f>
        <v>32</v>
      </c>
      <c r="B43" s="12" t="s">
        <v>16</v>
      </c>
      <c r="C43" s="13" t="s">
        <v>17</v>
      </c>
      <c r="D43" s="15">
        <v>0</v>
      </c>
      <c r="E43" s="15">
        <v>0.5</v>
      </c>
      <c r="F43" s="15">
        <v>0</v>
      </c>
      <c r="G43" s="21">
        <v>0</v>
      </c>
    </row>
    <row r="44" spans="1:7" ht="31.5">
      <c r="A44" s="11">
        <f>A43+1</f>
        <v>33</v>
      </c>
      <c r="B44" s="12" t="s">
        <v>37</v>
      </c>
      <c r="C44" s="13" t="s">
        <v>21</v>
      </c>
      <c r="D44" s="15">
        <v>22119</v>
      </c>
      <c r="E44" s="15">
        <v>28900</v>
      </c>
      <c r="F44" s="15">
        <v>32500</v>
      </c>
      <c r="G44" s="21">
        <f>F44/E44*100</f>
        <v>112.45674740484428</v>
      </c>
    </row>
    <row r="45" spans="1:7" ht="18.75" customHeight="1">
      <c r="A45" s="24"/>
      <c r="B45" s="25" t="s">
        <v>38</v>
      </c>
      <c r="C45" s="38"/>
      <c r="D45" s="38"/>
      <c r="E45" s="38"/>
      <c r="F45" s="39"/>
      <c r="G45" s="38"/>
    </row>
    <row r="46" spans="1:7" ht="31.5">
      <c r="A46" s="11">
        <f>A44+1</f>
        <v>34</v>
      </c>
      <c r="B46" s="12" t="s">
        <v>39</v>
      </c>
      <c r="C46" s="13" t="s">
        <v>23</v>
      </c>
      <c r="D46" s="15">
        <v>9357</v>
      </c>
      <c r="E46" s="15">
        <v>10421</v>
      </c>
      <c r="F46" s="15">
        <v>22920</v>
      </c>
      <c r="G46" s="21">
        <f>F46/E46*100</f>
        <v>219.94050475002399</v>
      </c>
    </row>
    <row r="47" spans="1:7" ht="31.5">
      <c r="A47" s="11">
        <f>A46+1</f>
        <v>35</v>
      </c>
      <c r="B47" s="12" t="s">
        <v>16</v>
      </c>
      <c r="C47" s="13" t="s">
        <v>40</v>
      </c>
      <c r="D47" s="15">
        <v>15.5</v>
      </c>
      <c r="E47" s="15">
        <v>15.4</v>
      </c>
      <c r="F47" s="15">
        <v>2.4</v>
      </c>
      <c r="G47" s="21">
        <f>F47/E47*100</f>
        <v>15.584415584415584</v>
      </c>
    </row>
    <row r="48" spans="1:7" ht="31.5">
      <c r="A48" s="11">
        <f>A47+1</f>
        <v>36</v>
      </c>
      <c r="B48" s="12" t="s">
        <v>41</v>
      </c>
      <c r="C48" s="13" t="s">
        <v>40</v>
      </c>
      <c r="D48" s="15">
        <v>57.442999999999998</v>
      </c>
      <c r="E48" s="15">
        <v>60.24</v>
      </c>
      <c r="F48" s="15">
        <v>177</v>
      </c>
      <c r="G48" s="21">
        <f>F48/E48*100</f>
        <v>293.82470119521912</v>
      </c>
    </row>
    <row r="49" spans="1:7" ht="31.5">
      <c r="A49" s="11">
        <f>A48+1</f>
        <v>37</v>
      </c>
      <c r="B49" s="12" t="s">
        <v>37</v>
      </c>
      <c r="C49" s="13" t="s">
        <v>26</v>
      </c>
      <c r="D49" s="15">
        <v>27285.599999999999</v>
      </c>
      <c r="E49" s="15">
        <v>28384</v>
      </c>
      <c r="F49" s="15">
        <v>33284</v>
      </c>
      <c r="G49" s="21">
        <f>F49/E49*100</f>
        <v>117.26324689966179</v>
      </c>
    </row>
    <row r="50" spans="1:7" ht="31.5">
      <c r="A50" s="24"/>
      <c r="B50" s="25" t="s">
        <v>42</v>
      </c>
      <c r="C50" s="38"/>
      <c r="D50" s="38"/>
      <c r="E50" s="38"/>
      <c r="F50" s="39"/>
      <c r="G50" s="38"/>
    </row>
    <row r="51" spans="1:7" ht="15.75">
      <c r="A51" s="11">
        <f>A49+1</f>
        <v>38</v>
      </c>
      <c r="B51" s="12" t="s">
        <v>43</v>
      </c>
      <c r="C51" s="13" t="s">
        <v>40</v>
      </c>
      <c r="D51" s="15">
        <v>5886.91</v>
      </c>
      <c r="E51" s="15">
        <v>5794</v>
      </c>
      <c r="F51" s="15">
        <v>6315</v>
      </c>
      <c r="G51" s="21">
        <f>F51/E51*100</f>
        <v>108.99206075250258</v>
      </c>
    </row>
    <row r="52" spans="1:7" ht="15.75">
      <c r="A52" s="11">
        <f>A51+1</f>
        <v>39</v>
      </c>
      <c r="B52" s="12" t="s">
        <v>44</v>
      </c>
      <c r="C52" s="13" t="s">
        <v>40</v>
      </c>
      <c r="D52" s="15">
        <v>1063.9000000000001</v>
      </c>
      <c r="E52" s="15">
        <v>1020.5</v>
      </c>
      <c r="F52" s="15">
        <v>1225</v>
      </c>
      <c r="G52" s="16">
        <f>F52/E52*100</f>
        <v>120.03919647231749</v>
      </c>
    </row>
    <row r="53" spans="1:7" ht="21" customHeight="1">
      <c r="A53" s="11">
        <f>A52+1</f>
        <v>40</v>
      </c>
      <c r="B53" s="12" t="s">
        <v>45</v>
      </c>
      <c r="C53" s="13" t="s">
        <v>40</v>
      </c>
      <c r="D53" s="15">
        <v>193.2</v>
      </c>
      <c r="E53" s="15">
        <v>189</v>
      </c>
      <c r="F53" s="15">
        <v>208</v>
      </c>
      <c r="G53" s="21">
        <f>F53/E53*100</f>
        <v>110.05291005291005</v>
      </c>
    </row>
    <row r="54" spans="1:7" ht="15.75">
      <c r="A54" s="11">
        <f>A53+1</f>
        <v>41</v>
      </c>
      <c r="B54" s="12" t="s">
        <v>46</v>
      </c>
      <c r="C54" s="13" t="s">
        <v>47</v>
      </c>
      <c r="D54" s="15">
        <v>4105</v>
      </c>
      <c r="E54" s="15">
        <v>2575</v>
      </c>
      <c r="F54" s="15">
        <v>2588</v>
      </c>
      <c r="G54" s="16">
        <f>F54/E54*100</f>
        <v>100.50485436893204</v>
      </c>
    </row>
    <row r="55" spans="1:7" ht="31.5">
      <c r="A55" s="11">
        <f>A54+1</f>
        <v>42</v>
      </c>
      <c r="B55" s="12" t="s">
        <v>37</v>
      </c>
      <c r="C55" s="13" t="s">
        <v>26</v>
      </c>
      <c r="D55" s="15">
        <v>25850</v>
      </c>
      <c r="E55" s="15">
        <v>29320</v>
      </c>
      <c r="F55" s="15">
        <v>32920</v>
      </c>
      <c r="G55" s="16">
        <f>F55/E55*100</f>
        <v>112.27830832196453</v>
      </c>
    </row>
    <row r="56" spans="1:7" ht="15.75">
      <c r="A56" s="24"/>
      <c r="B56" s="25" t="s">
        <v>48</v>
      </c>
      <c r="C56" s="38"/>
      <c r="D56" s="38"/>
      <c r="E56" s="38"/>
      <c r="F56" s="39"/>
      <c r="G56" s="38"/>
    </row>
    <row r="57" spans="1:7" ht="65.25" customHeight="1">
      <c r="A57" s="11">
        <f>A55+1</f>
        <v>43</v>
      </c>
      <c r="B57" s="12" t="s">
        <v>49</v>
      </c>
      <c r="C57" s="13" t="s">
        <v>50</v>
      </c>
      <c r="D57" s="16">
        <v>3452.3</v>
      </c>
      <c r="E57" s="16">
        <v>3362</v>
      </c>
      <c r="F57" s="16">
        <v>3789</v>
      </c>
      <c r="G57" s="21">
        <f t="shared" ref="G57:G62" si="2">F57/E57*100</f>
        <v>112.70077334919691</v>
      </c>
    </row>
    <row r="58" spans="1:7" ht="21.75" customHeight="1">
      <c r="A58" s="11">
        <f>A57+1</f>
        <v>44</v>
      </c>
      <c r="B58" s="12" t="s">
        <v>51</v>
      </c>
      <c r="C58" s="13" t="s">
        <v>52</v>
      </c>
      <c r="D58" s="15">
        <v>814</v>
      </c>
      <c r="E58" s="15">
        <v>783</v>
      </c>
      <c r="F58" s="15">
        <v>769</v>
      </c>
      <c r="G58" s="16">
        <f t="shared" si="2"/>
        <v>98.212005108556838</v>
      </c>
    </row>
    <row r="59" spans="1:7" ht="21.75" customHeight="1">
      <c r="A59" s="11">
        <f>A58+1</f>
        <v>45</v>
      </c>
      <c r="B59" s="40" t="s">
        <v>53</v>
      </c>
      <c r="C59" s="41" t="s">
        <v>54</v>
      </c>
      <c r="D59" s="11">
        <v>541</v>
      </c>
      <c r="E59" s="11">
        <v>305</v>
      </c>
      <c r="F59" s="11">
        <v>623</v>
      </c>
      <c r="G59" s="42">
        <f t="shared" si="2"/>
        <v>204.26229508196721</v>
      </c>
    </row>
    <row r="60" spans="1:7" ht="129.75" customHeight="1">
      <c r="A60" s="11">
        <f>A59+1</f>
        <v>46</v>
      </c>
      <c r="B60" s="12" t="s">
        <v>55</v>
      </c>
      <c r="C60" s="13" t="s">
        <v>13</v>
      </c>
      <c r="D60" s="16">
        <v>18.3</v>
      </c>
      <c r="E60" s="16">
        <v>13.53</v>
      </c>
      <c r="F60" s="16">
        <f>1734/12814*100</f>
        <v>13.53207429374122</v>
      </c>
      <c r="G60" s="21">
        <f t="shared" si="2"/>
        <v>100.01533106977989</v>
      </c>
    </row>
    <row r="61" spans="1:7" ht="63" customHeight="1">
      <c r="A61" s="11">
        <f>A60+1</f>
        <v>47</v>
      </c>
      <c r="B61" s="43" t="s">
        <v>56</v>
      </c>
      <c r="C61" s="13" t="s">
        <v>23</v>
      </c>
      <c r="D61" s="15">
        <v>1107</v>
      </c>
      <c r="E61" s="15">
        <v>1685</v>
      </c>
      <c r="F61" s="15">
        <v>1889</v>
      </c>
      <c r="G61" s="16">
        <f t="shared" si="2"/>
        <v>112.10682492581603</v>
      </c>
    </row>
    <row r="62" spans="1:7" ht="31.5">
      <c r="A62" s="11">
        <f>A61+1</f>
        <v>48</v>
      </c>
      <c r="B62" s="12" t="s">
        <v>37</v>
      </c>
      <c r="C62" s="13" t="s">
        <v>26</v>
      </c>
      <c r="D62" s="15">
        <v>28145</v>
      </c>
      <c r="E62" s="15">
        <v>29182</v>
      </c>
      <c r="F62" s="15">
        <v>33250</v>
      </c>
      <c r="G62" s="16">
        <f t="shared" si="2"/>
        <v>113.94010006168185</v>
      </c>
    </row>
    <row r="63" spans="1:7" ht="31.5">
      <c r="A63" s="11"/>
      <c r="B63" s="25" t="s">
        <v>57</v>
      </c>
      <c r="C63" s="26"/>
      <c r="D63" s="44"/>
      <c r="E63" s="27"/>
      <c r="F63" s="27"/>
      <c r="G63" s="45"/>
    </row>
    <row r="64" spans="1:7" ht="47.25">
      <c r="A64" s="11">
        <f>A62+1</f>
        <v>49</v>
      </c>
      <c r="B64" s="23" t="s">
        <v>58</v>
      </c>
      <c r="C64" s="46" t="s">
        <v>50</v>
      </c>
      <c r="D64" s="16">
        <v>31.56</v>
      </c>
      <c r="E64" s="16">
        <v>40.36</v>
      </c>
      <c r="F64" s="16">
        <v>48.4</v>
      </c>
      <c r="G64" s="47">
        <f>F64/E64*100</f>
        <v>119.9207135777998</v>
      </c>
    </row>
    <row r="65" spans="1:7" ht="39.75" customHeight="1">
      <c r="A65" s="11">
        <f>A64+1</f>
        <v>50</v>
      </c>
      <c r="B65" s="48" t="s">
        <v>59</v>
      </c>
      <c r="C65" s="49" t="s">
        <v>60</v>
      </c>
      <c r="D65" s="42"/>
      <c r="E65" s="11">
        <f>120+57</f>
        <v>177</v>
      </c>
      <c r="F65" s="42"/>
      <c r="G65" s="42"/>
    </row>
    <row r="66" spans="1:7" ht="45.75" customHeight="1">
      <c r="A66" s="11">
        <f>A65+1</f>
        <v>51</v>
      </c>
      <c r="B66" s="48" t="s">
        <v>61</v>
      </c>
      <c r="C66" s="49" t="s">
        <v>62</v>
      </c>
      <c r="D66" s="50">
        <v>98</v>
      </c>
      <c r="E66" s="50">
        <f>(75+11+15)/D66*100</f>
        <v>103.0612244897959</v>
      </c>
      <c r="F66" s="50">
        <v>98</v>
      </c>
      <c r="G66" s="42">
        <f>F66/E66*100</f>
        <v>95.089108910891113</v>
      </c>
    </row>
    <row r="67" spans="1:7" ht="45.75" customHeight="1">
      <c r="A67" s="11">
        <f>A66+1</f>
        <v>52</v>
      </c>
      <c r="B67" s="23" t="s">
        <v>63</v>
      </c>
      <c r="C67" s="46" t="s">
        <v>13</v>
      </c>
      <c r="D67" s="15">
        <v>92</v>
      </c>
      <c r="E67" s="15">
        <v>98</v>
      </c>
      <c r="F67" s="15">
        <v>96.12</v>
      </c>
      <c r="G67" s="16">
        <f>F67/E67*100</f>
        <v>98.08163265306122</v>
      </c>
    </row>
    <row r="68" spans="1:7" ht="15.75">
      <c r="A68" s="51" t="s">
        <v>64</v>
      </c>
      <c r="B68" s="51"/>
      <c r="C68" s="51"/>
      <c r="D68" s="51"/>
      <c r="E68" s="51"/>
      <c r="F68" s="51"/>
      <c r="G68" s="20"/>
    </row>
    <row r="69" spans="1:7" ht="15.75">
      <c r="A69" s="11"/>
      <c r="B69" s="52" t="s">
        <v>65</v>
      </c>
      <c r="C69" s="4"/>
      <c r="D69" s="4"/>
      <c r="E69" s="4"/>
      <c r="F69" s="5"/>
      <c r="G69" s="4"/>
    </row>
    <row r="70" spans="1:7" ht="63">
      <c r="A70" s="11">
        <f>A67+1</f>
        <v>53</v>
      </c>
      <c r="B70" s="12" t="s">
        <v>66</v>
      </c>
      <c r="C70" s="13" t="s">
        <v>67</v>
      </c>
      <c r="D70" s="15">
        <v>0</v>
      </c>
      <c r="E70" s="15">
        <v>0</v>
      </c>
      <c r="F70" s="15">
        <v>0</v>
      </c>
      <c r="G70" s="15">
        <v>0</v>
      </c>
    </row>
    <row r="71" spans="1:7" ht="115.5" customHeight="1">
      <c r="A71" s="11">
        <f t="shared" ref="A71:A76" si="3">A70+1</f>
        <v>54</v>
      </c>
      <c r="B71" s="12" t="s">
        <v>68</v>
      </c>
      <c r="C71" s="13" t="s">
        <v>13</v>
      </c>
      <c r="D71" s="15">
        <v>6</v>
      </c>
      <c r="E71" s="15">
        <v>9</v>
      </c>
      <c r="F71" s="15">
        <v>53</v>
      </c>
      <c r="G71" s="21">
        <f t="shared" ref="G71:G76" si="4">F71/E71*100</f>
        <v>588.88888888888891</v>
      </c>
    </row>
    <row r="72" spans="1:7" ht="64.5" customHeight="1">
      <c r="A72" s="11">
        <f t="shared" si="3"/>
        <v>55</v>
      </c>
      <c r="B72" s="12" t="s">
        <v>69</v>
      </c>
      <c r="C72" s="13" t="s">
        <v>13</v>
      </c>
      <c r="D72" s="15">
        <v>15</v>
      </c>
      <c r="E72" s="15">
        <v>17.3</v>
      </c>
      <c r="F72" s="15">
        <v>25</v>
      </c>
      <c r="G72" s="21">
        <f t="shared" si="4"/>
        <v>144.50867052023119</v>
      </c>
    </row>
    <row r="73" spans="1:7" ht="126">
      <c r="A73" s="11">
        <f t="shared" si="3"/>
        <v>56</v>
      </c>
      <c r="B73" s="12" t="s">
        <v>70</v>
      </c>
      <c r="C73" s="13" t="s">
        <v>52</v>
      </c>
      <c r="D73" s="15">
        <v>83</v>
      </c>
      <c r="E73" s="15">
        <v>155</v>
      </c>
      <c r="F73" s="15">
        <v>159</v>
      </c>
      <c r="G73" s="21">
        <f t="shared" si="4"/>
        <v>102.58064516129033</v>
      </c>
    </row>
    <row r="74" spans="1:7" ht="114" customHeight="1">
      <c r="A74" s="11">
        <f t="shared" si="3"/>
        <v>57</v>
      </c>
      <c r="B74" s="12" t="s">
        <v>71</v>
      </c>
      <c r="C74" s="13" t="s">
        <v>13</v>
      </c>
      <c r="D74" s="15">
        <v>24</v>
      </c>
      <c r="E74" s="15">
        <v>45.1</v>
      </c>
      <c r="F74" s="15">
        <v>47</v>
      </c>
      <c r="G74" s="21">
        <f t="shared" si="4"/>
        <v>104.21286031042128</v>
      </c>
    </row>
    <row r="75" spans="1:7" ht="126">
      <c r="A75" s="11">
        <f t="shared" si="3"/>
        <v>58</v>
      </c>
      <c r="B75" s="12" t="s">
        <v>72</v>
      </c>
      <c r="C75" s="13" t="s">
        <v>13</v>
      </c>
      <c r="D75" s="15">
        <v>0</v>
      </c>
      <c r="E75" s="15">
        <v>4.4000000000000004</v>
      </c>
      <c r="F75" s="15">
        <v>77</v>
      </c>
      <c r="G75" s="16">
        <f t="shared" si="4"/>
        <v>1750</v>
      </c>
    </row>
    <row r="76" spans="1:7" ht="94.5">
      <c r="A76" s="11">
        <f t="shared" si="3"/>
        <v>59</v>
      </c>
      <c r="B76" s="12" t="s">
        <v>73</v>
      </c>
      <c r="C76" s="13" t="s">
        <v>13</v>
      </c>
      <c r="D76" s="15">
        <v>0</v>
      </c>
      <c r="E76" s="15">
        <v>17.7</v>
      </c>
      <c r="F76" s="15">
        <v>100</v>
      </c>
      <c r="G76" s="16">
        <f t="shared" si="4"/>
        <v>564.9717514124294</v>
      </c>
    </row>
    <row r="77" spans="1:7" ht="15.75">
      <c r="A77" s="24"/>
      <c r="B77" s="25" t="s">
        <v>74</v>
      </c>
      <c r="C77" s="26"/>
      <c r="D77" s="44"/>
      <c r="E77" s="27"/>
      <c r="F77" s="10"/>
      <c r="G77" s="20"/>
    </row>
    <row r="78" spans="1:7" ht="15.75">
      <c r="A78" s="11">
        <v>79</v>
      </c>
      <c r="B78" s="12" t="s">
        <v>44</v>
      </c>
      <c r="C78" s="13" t="s">
        <v>50</v>
      </c>
      <c r="D78" s="15">
        <v>5.7481999999999998</v>
      </c>
      <c r="E78" s="15">
        <v>10.15</v>
      </c>
      <c r="F78" s="15">
        <v>8.5</v>
      </c>
      <c r="G78" s="16">
        <f t="shared" ref="G78:G83" si="5">F78/E78*100</f>
        <v>83.743842364532014</v>
      </c>
    </row>
    <row r="79" spans="1:7" ht="112.5" customHeight="1">
      <c r="A79" s="11">
        <v>80</v>
      </c>
      <c r="B79" s="12" t="s">
        <v>75</v>
      </c>
      <c r="C79" s="13" t="s">
        <v>13</v>
      </c>
      <c r="D79" s="15">
        <v>125.7</v>
      </c>
      <c r="E79" s="15">
        <v>469.6</v>
      </c>
      <c r="F79" s="21">
        <v>559</v>
      </c>
      <c r="G79" s="16">
        <f t="shared" si="5"/>
        <v>119.03747870528107</v>
      </c>
    </row>
    <row r="80" spans="1:7" ht="31.5">
      <c r="A80" s="11">
        <v>81</v>
      </c>
      <c r="B80" s="12" t="s">
        <v>76</v>
      </c>
      <c r="C80" s="53" t="s">
        <v>77</v>
      </c>
      <c r="D80" s="15">
        <v>50</v>
      </c>
      <c r="E80" s="15">
        <v>50</v>
      </c>
      <c r="F80" s="15">
        <v>50</v>
      </c>
      <c r="G80" s="16">
        <f t="shared" si="5"/>
        <v>100</v>
      </c>
    </row>
    <row r="81" spans="1:7" ht="32.25" customHeight="1">
      <c r="A81" s="11">
        <v>82</v>
      </c>
      <c r="B81" s="12" t="s">
        <v>78</v>
      </c>
      <c r="C81" s="53"/>
      <c r="D81" s="15">
        <v>100</v>
      </c>
      <c r="E81" s="15">
        <v>100</v>
      </c>
      <c r="F81" s="15">
        <v>50</v>
      </c>
      <c r="G81" s="16">
        <f t="shared" si="5"/>
        <v>50</v>
      </c>
    </row>
    <row r="82" spans="1:7" ht="15.75">
      <c r="A82" s="11">
        <f>A81+1</f>
        <v>83</v>
      </c>
      <c r="B82" s="12" t="s">
        <v>46</v>
      </c>
      <c r="C82" s="13" t="s">
        <v>47</v>
      </c>
      <c r="D82" s="15">
        <v>112</v>
      </c>
      <c r="E82" s="15">
        <v>107</v>
      </c>
      <c r="F82" s="15">
        <v>123</v>
      </c>
      <c r="G82" s="16">
        <f t="shared" si="5"/>
        <v>114.95327102803739</v>
      </c>
    </row>
    <row r="83" spans="1:7" ht="31.5">
      <c r="A83" s="11">
        <f>A82+1</f>
        <v>84</v>
      </c>
      <c r="B83" s="12" t="s">
        <v>37</v>
      </c>
      <c r="C83" s="13" t="s">
        <v>26</v>
      </c>
      <c r="D83" s="15">
        <v>49846.59</v>
      </c>
      <c r="E83" s="15">
        <v>56956.21</v>
      </c>
      <c r="F83" s="15">
        <v>60298</v>
      </c>
      <c r="G83" s="16">
        <f t="shared" si="5"/>
        <v>105.86729699886983</v>
      </c>
    </row>
    <row r="84" spans="1:7" ht="15.75">
      <c r="A84" s="24"/>
      <c r="B84" s="25" t="s">
        <v>79</v>
      </c>
      <c r="C84" s="38"/>
      <c r="D84" s="38"/>
      <c r="E84" s="38"/>
      <c r="F84" s="39"/>
      <c r="G84" s="38"/>
    </row>
    <row r="85" spans="1:7" ht="63.75" customHeight="1">
      <c r="A85" s="11">
        <v>85</v>
      </c>
      <c r="B85" s="12" t="s">
        <v>80</v>
      </c>
      <c r="C85" s="13" t="s">
        <v>13</v>
      </c>
      <c r="D85" s="15">
        <v>100</v>
      </c>
      <c r="E85" s="15">
        <v>100</v>
      </c>
      <c r="F85" s="15">
        <v>100</v>
      </c>
      <c r="G85" s="47">
        <f>F85/E85*100</f>
        <v>100</v>
      </c>
    </row>
    <row r="86" spans="1:7" ht="63">
      <c r="A86" s="11">
        <v>86</v>
      </c>
      <c r="B86" s="12" t="s">
        <v>81</v>
      </c>
      <c r="C86" s="13" t="s">
        <v>13</v>
      </c>
      <c r="D86" s="15">
        <v>100</v>
      </c>
      <c r="E86" s="15">
        <v>100</v>
      </c>
      <c r="F86" s="15">
        <v>100</v>
      </c>
      <c r="G86" s="15">
        <f>F86/E86*100</f>
        <v>100</v>
      </c>
    </row>
    <row r="87" spans="1:7" ht="96" customHeight="1">
      <c r="A87" s="11">
        <v>87</v>
      </c>
      <c r="B87" s="12" t="s">
        <v>82</v>
      </c>
      <c r="C87" s="13" t="s">
        <v>13</v>
      </c>
      <c r="D87" s="15">
        <v>87.4</v>
      </c>
      <c r="E87" s="15">
        <v>90</v>
      </c>
      <c r="F87" s="15">
        <v>92</v>
      </c>
      <c r="G87" s="47">
        <f>F87/E87*100</f>
        <v>102.22222222222221</v>
      </c>
    </row>
    <row r="88" spans="1:7" ht="31.5">
      <c r="A88" s="11">
        <v>88</v>
      </c>
      <c r="B88" s="12" t="s">
        <v>37</v>
      </c>
      <c r="C88" s="13" t="s">
        <v>26</v>
      </c>
      <c r="D88" s="15">
        <v>43770.32</v>
      </c>
      <c r="E88" s="15">
        <v>45838.04</v>
      </c>
      <c r="F88" s="15">
        <v>49035.23</v>
      </c>
      <c r="G88" s="47">
        <f>F88/E88*100</f>
        <v>106.97497100661373</v>
      </c>
    </row>
    <row r="89" spans="1:7" ht="15.75">
      <c r="A89" s="24"/>
      <c r="B89" s="25" t="s">
        <v>83</v>
      </c>
      <c r="C89" s="26"/>
      <c r="D89" s="27"/>
      <c r="E89" s="27"/>
      <c r="F89" s="10"/>
      <c r="G89" s="45"/>
    </row>
    <row r="90" spans="1:7" ht="47.25">
      <c r="A90" s="11">
        <v>94</v>
      </c>
      <c r="B90" s="12" t="s">
        <v>84</v>
      </c>
      <c r="C90" s="13" t="s">
        <v>13</v>
      </c>
      <c r="D90" s="15">
        <v>43.6</v>
      </c>
      <c r="E90" s="15">
        <v>56</v>
      </c>
      <c r="F90" s="15">
        <v>56</v>
      </c>
      <c r="G90" s="16">
        <f t="shared" ref="G90:G96" si="6">F90/E90*100</f>
        <v>100</v>
      </c>
    </row>
    <row r="91" spans="1:7" ht="31.5">
      <c r="A91" s="11">
        <v>95</v>
      </c>
      <c r="B91" s="40" t="s">
        <v>85</v>
      </c>
      <c r="C91" s="53" t="s">
        <v>86</v>
      </c>
      <c r="D91" s="15">
        <v>4030</v>
      </c>
      <c r="E91" s="15">
        <v>4030</v>
      </c>
      <c r="F91" s="15">
        <v>4030</v>
      </c>
      <c r="G91" s="16">
        <f t="shared" si="6"/>
        <v>100</v>
      </c>
    </row>
    <row r="92" spans="1:7" ht="34.5" customHeight="1">
      <c r="A92" s="11">
        <v>96</v>
      </c>
      <c r="B92" s="40" t="s">
        <v>87</v>
      </c>
      <c r="C92" s="53"/>
      <c r="D92" s="15">
        <v>12230</v>
      </c>
      <c r="E92" s="15">
        <v>12230</v>
      </c>
      <c r="F92" s="15">
        <v>12230</v>
      </c>
      <c r="G92" s="16">
        <f t="shared" si="6"/>
        <v>100</v>
      </c>
    </row>
    <row r="93" spans="1:7" ht="31.5">
      <c r="A93" s="11">
        <v>97</v>
      </c>
      <c r="B93" s="12" t="s">
        <v>88</v>
      </c>
      <c r="C93" s="53"/>
      <c r="D93" s="15">
        <v>500</v>
      </c>
      <c r="E93" s="15">
        <v>500</v>
      </c>
      <c r="F93" s="15">
        <v>500</v>
      </c>
      <c r="G93" s="16">
        <f t="shared" si="6"/>
        <v>100</v>
      </c>
    </row>
    <row r="94" spans="1:7" ht="15.75">
      <c r="A94" s="11">
        <v>98</v>
      </c>
      <c r="B94" s="12" t="s">
        <v>44</v>
      </c>
      <c r="C94" s="13" t="s">
        <v>40</v>
      </c>
      <c r="D94" s="15">
        <v>0.7</v>
      </c>
      <c r="E94" s="15">
        <v>0.9</v>
      </c>
      <c r="F94" s="15">
        <v>3.52</v>
      </c>
      <c r="G94" s="16">
        <f t="shared" si="6"/>
        <v>391.11111111111109</v>
      </c>
    </row>
    <row r="95" spans="1:7" ht="15.75">
      <c r="A95" s="11">
        <v>99</v>
      </c>
      <c r="B95" s="12" t="s">
        <v>46</v>
      </c>
      <c r="C95" s="13" t="s">
        <v>47</v>
      </c>
      <c r="D95" s="15">
        <v>53</v>
      </c>
      <c r="E95" s="15">
        <v>53</v>
      </c>
      <c r="F95" s="15">
        <v>53</v>
      </c>
      <c r="G95" s="16">
        <f t="shared" si="6"/>
        <v>100</v>
      </c>
    </row>
    <row r="96" spans="1:7" ht="31.5">
      <c r="A96" s="11">
        <v>100</v>
      </c>
      <c r="B96" s="40" t="s">
        <v>37</v>
      </c>
      <c r="C96" s="13" t="s">
        <v>26</v>
      </c>
      <c r="D96" s="16">
        <v>45431.02</v>
      </c>
      <c r="E96" s="16">
        <v>47801.57</v>
      </c>
      <c r="F96" s="15">
        <v>55200</v>
      </c>
      <c r="G96" s="16">
        <f t="shared" si="6"/>
        <v>115.47737867187206</v>
      </c>
    </row>
    <row r="97" spans="1:7" ht="15.75">
      <c r="A97" s="24"/>
      <c r="B97" s="25" t="s">
        <v>89</v>
      </c>
      <c r="C97" s="26"/>
      <c r="D97" s="27"/>
      <c r="E97" s="27"/>
      <c r="F97" s="10"/>
      <c r="G97" s="54"/>
    </row>
    <row r="98" spans="1:7" ht="78.75">
      <c r="A98" s="11">
        <v>101</v>
      </c>
      <c r="B98" s="12" t="s">
        <v>90</v>
      </c>
      <c r="C98" s="13" t="s">
        <v>13</v>
      </c>
      <c r="D98" s="15">
        <v>11.7</v>
      </c>
      <c r="E98" s="15">
        <v>13.2</v>
      </c>
      <c r="F98" s="15">
        <v>9.6999999999999993</v>
      </c>
      <c r="G98" s="16">
        <f>F98/E98*100</f>
        <v>73.484848484848484</v>
      </c>
    </row>
    <row r="99" spans="1:7" ht="25.5" customHeight="1">
      <c r="A99" s="11">
        <f>A98+1</f>
        <v>102</v>
      </c>
      <c r="B99" s="40" t="s">
        <v>91</v>
      </c>
      <c r="C99" s="13" t="s">
        <v>50</v>
      </c>
      <c r="D99" s="15">
        <v>7.0000000000000007E-2</v>
      </c>
      <c r="E99" s="15">
        <v>8.5000000000000006E-2</v>
      </c>
      <c r="F99" s="15">
        <v>0.06</v>
      </c>
      <c r="G99" s="16">
        <f>F99/E99*100</f>
        <v>70.588235294117638</v>
      </c>
    </row>
    <row r="100" spans="1:7" ht="99.75" customHeight="1">
      <c r="A100" s="11">
        <f>A99+1</f>
        <v>103</v>
      </c>
      <c r="B100" s="12" t="s">
        <v>92</v>
      </c>
      <c r="C100" s="13" t="s">
        <v>13</v>
      </c>
      <c r="D100" s="15">
        <v>15</v>
      </c>
      <c r="E100" s="15">
        <v>15</v>
      </c>
      <c r="F100" s="15">
        <v>16.899999999999999</v>
      </c>
      <c r="G100" s="16">
        <f>F100/E100*100</f>
        <v>112.66666666666664</v>
      </c>
    </row>
    <row r="101" spans="1:7" ht="15.75">
      <c r="A101" s="11">
        <f>A100+1</f>
        <v>104</v>
      </c>
      <c r="B101" s="12" t="s">
        <v>46</v>
      </c>
      <c r="C101" s="13" t="s">
        <v>47</v>
      </c>
      <c r="D101" s="15">
        <v>44.6</v>
      </c>
      <c r="E101" s="15">
        <v>45.5</v>
      </c>
      <c r="F101" s="15">
        <v>44.4</v>
      </c>
      <c r="G101" s="16">
        <f>F101/E101*100</f>
        <v>97.582417582417577</v>
      </c>
    </row>
    <row r="102" spans="1:7" ht="31.5">
      <c r="A102" s="11">
        <f>A101+1</f>
        <v>105</v>
      </c>
      <c r="B102" s="40" t="s">
        <v>37</v>
      </c>
      <c r="C102" s="13" t="s">
        <v>26</v>
      </c>
      <c r="D102" s="15">
        <v>40697.339999999997</v>
      </c>
      <c r="E102" s="15">
        <v>44780.59</v>
      </c>
      <c r="F102" s="15">
        <v>47640.7</v>
      </c>
      <c r="G102" s="16">
        <f>F102/E102*100</f>
        <v>106.38694130649016</v>
      </c>
    </row>
    <row r="103" spans="1:7" ht="31.5">
      <c r="A103" s="24"/>
      <c r="B103" s="25" t="s">
        <v>93</v>
      </c>
      <c r="C103" s="26"/>
      <c r="D103" s="27"/>
      <c r="E103" s="27"/>
      <c r="F103" s="55"/>
      <c r="G103" s="27"/>
    </row>
    <row r="104" spans="1:7" ht="47.25">
      <c r="A104" s="11">
        <v>106</v>
      </c>
      <c r="B104" s="12" t="s">
        <v>94</v>
      </c>
      <c r="C104" s="13"/>
      <c r="D104" s="15"/>
      <c r="E104" s="15"/>
      <c r="F104" s="56"/>
      <c r="G104" s="15"/>
    </row>
    <row r="105" spans="1:7" ht="31.5">
      <c r="A105" s="24"/>
      <c r="B105" s="12" t="s">
        <v>95</v>
      </c>
      <c r="C105" s="53" t="s">
        <v>96</v>
      </c>
      <c r="D105" s="21">
        <v>52.8</v>
      </c>
      <c r="E105" s="21">
        <v>41</v>
      </c>
      <c r="F105" s="57">
        <v>55</v>
      </c>
      <c r="G105" s="58">
        <f>F105/E105*100</f>
        <v>134.14634146341464</v>
      </c>
    </row>
    <row r="106" spans="1:7" ht="31.5">
      <c r="A106" s="24"/>
      <c r="B106" s="12" t="s">
        <v>97</v>
      </c>
      <c r="C106" s="53"/>
      <c r="D106" s="21">
        <v>5.6</v>
      </c>
      <c r="E106" s="21">
        <v>4</v>
      </c>
      <c r="F106" s="59">
        <v>1.1000000000000001</v>
      </c>
      <c r="G106" s="58">
        <f>F106/E106*100</f>
        <v>27.500000000000004</v>
      </c>
    </row>
    <row r="107" spans="1:7" ht="15.75">
      <c r="A107" s="24"/>
      <c r="B107" s="12" t="s">
        <v>98</v>
      </c>
      <c r="C107" s="53"/>
      <c r="D107" s="21">
        <v>41.6</v>
      </c>
      <c r="E107" s="21">
        <v>28</v>
      </c>
      <c r="F107" s="57">
        <v>41.7</v>
      </c>
      <c r="G107" s="58">
        <f>F107/E107*100</f>
        <v>148.92857142857144</v>
      </c>
    </row>
    <row r="108" spans="1:7" ht="49.5" customHeight="1">
      <c r="A108" s="24"/>
      <c r="B108" s="12" t="s">
        <v>99</v>
      </c>
      <c r="C108" s="53"/>
      <c r="D108" s="21">
        <v>0</v>
      </c>
      <c r="E108" s="21">
        <v>1</v>
      </c>
      <c r="F108" s="57">
        <v>2.2000000000000002</v>
      </c>
      <c r="G108" s="58"/>
    </row>
    <row r="109" spans="1:7" ht="177.75" customHeight="1">
      <c r="A109" s="11">
        <v>107</v>
      </c>
      <c r="B109" s="12" t="s">
        <v>100</v>
      </c>
      <c r="C109" s="13" t="s">
        <v>13</v>
      </c>
      <c r="D109" s="13">
        <v>20</v>
      </c>
      <c r="E109" s="13">
        <v>51</v>
      </c>
      <c r="F109" s="60">
        <v>0</v>
      </c>
      <c r="G109" s="58">
        <f>F109/E109*100</f>
        <v>0</v>
      </c>
    </row>
    <row r="110" spans="1:7" ht="15.75">
      <c r="A110" s="11">
        <v>108</v>
      </c>
      <c r="B110" s="61" t="s">
        <v>46</v>
      </c>
      <c r="C110" s="13" t="s">
        <v>23</v>
      </c>
      <c r="D110" s="13">
        <v>2</v>
      </c>
      <c r="E110" s="13">
        <v>2</v>
      </c>
      <c r="F110" s="60">
        <v>2</v>
      </c>
      <c r="G110" s="58">
        <f>F110/E110*100</f>
        <v>100</v>
      </c>
    </row>
    <row r="111" spans="1:7" ht="20.25" customHeight="1">
      <c r="A111" s="11">
        <v>109</v>
      </c>
      <c r="B111" s="61" t="s">
        <v>37</v>
      </c>
      <c r="C111" s="13" t="s">
        <v>26</v>
      </c>
      <c r="D111" s="62">
        <v>36554.720000000001</v>
      </c>
      <c r="E111" s="62">
        <v>35840.720000000001</v>
      </c>
      <c r="F111" s="15">
        <v>46031</v>
      </c>
      <c r="G111" s="58">
        <f>F111/E111*100</f>
        <v>128.43212971167989</v>
      </c>
    </row>
    <row r="112" spans="1:7" ht="15.75">
      <c r="A112" s="24"/>
      <c r="B112" s="37" t="s">
        <v>101</v>
      </c>
      <c r="C112" s="26"/>
      <c r="D112" s="27"/>
      <c r="E112" s="27"/>
      <c r="F112" s="63"/>
      <c r="G112" s="27"/>
    </row>
    <row r="113" spans="1:7" ht="31.5">
      <c r="A113" s="11">
        <v>110</v>
      </c>
      <c r="B113" s="12" t="s">
        <v>102</v>
      </c>
      <c r="C113" s="13" t="s">
        <v>52</v>
      </c>
      <c r="D113" s="15">
        <v>2038.6</v>
      </c>
      <c r="E113" s="15">
        <v>1982</v>
      </c>
      <c r="F113" s="15">
        <v>1980</v>
      </c>
      <c r="G113" s="21">
        <f>F113/E113*100</f>
        <v>99.899091826437953</v>
      </c>
    </row>
    <row r="114" spans="1:7" ht="15.75">
      <c r="A114" s="51" t="s">
        <v>103</v>
      </c>
      <c r="B114" s="51"/>
      <c r="C114" s="51"/>
      <c r="D114" s="51"/>
      <c r="E114" s="51"/>
      <c r="F114" s="51"/>
      <c r="G114" s="51"/>
    </row>
    <row r="115" spans="1:7" ht="15.75">
      <c r="A115" s="24"/>
      <c r="B115" s="64" t="s">
        <v>104</v>
      </c>
      <c r="C115" s="13"/>
      <c r="D115" s="15"/>
      <c r="E115" s="15"/>
      <c r="F115" s="14"/>
      <c r="G115" s="15"/>
    </row>
    <row r="116" spans="1:7" ht="15.75">
      <c r="A116" s="11">
        <v>111</v>
      </c>
      <c r="B116" s="12" t="s">
        <v>105</v>
      </c>
      <c r="C116" s="13" t="s">
        <v>50</v>
      </c>
      <c r="D116" s="15">
        <v>657.5</v>
      </c>
      <c r="E116" s="15">
        <v>465.2</v>
      </c>
      <c r="F116" s="21">
        <f>7.062*55+4.5+20+100+50</f>
        <v>562.91000000000008</v>
      </c>
      <c r="G116" s="21">
        <f t="shared" ref="G116:G121" si="7">F116/E116*100</f>
        <v>121.00386930352538</v>
      </c>
    </row>
    <row r="117" spans="1:7" ht="31.5">
      <c r="A117" s="11">
        <f>A116+1</f>
        <v>112</v>
      </c>
      <c r="B117" s="23" t="s">
        <v>106</v>
      </c>
      <c r="C117" s="46" t="s">
        <v>107</v>
      </c>
      <c r="D117" s="15">
        <v>8.0250000000000004</v>
      </c>
      <c r="E117" s="15">
        <v>5.3470000000000004</v>
      </c>
      <c r="F117" s="15">
        <v>7.0620000000000003</v>
      </c>
      <c r="G117" s="21">
        <f t="shared" si="7"/>
        <v>132.07406022068449</v>
      </c>
    </row>
    <row r="118" spans="1:7" ht="47.25">
      <c r="A118" s="11">
        <f>A117+1</f>
        <v>113</v>
      </c>
      <c r="B118" s="23" t="s">
        <v>108</v>
      </c>
      <c r="C118" s="46" t="s">
        <v>86</v>
      </c>
      <c r="D118" s="47">
        <v>25.2</v>
      </c>
      <c r="E118" s="21">
        <v>25.9</v>
      </c>
      <c r="F118" s="21">
        <v>26</v>
      </c>
      <c r="G118" s="21">
        <f t="shared" si="7"/>
        <v>100.38610038610038</v>
      </c>
    </row>
    <row r="119" spans="1:7" ht="33.75" customHeight="1">
      <c r="A119" s="24"/>
      <c r="B119" s="23" t="s">
        <v>109</v>
      </c>
      <c r="C119" s="46" t="s">
        <v>86</v>
      </c>
      <c r="D119" s="16">
        <f>D117/D4</f>
        <v>0.34436148300720909</v>
      </c>
      <c r="E119" s="16">
        <v>0.23</v>
      </c>
      <c r="F119" s="16">
        <f>F117/F4</f>
        <v>0.29965629906224805</v>
      </c>
      <c r="G119" s="21">
        <f t="shared" si="7"/>
        <v>130.28534741836873</v>
      </c>
    </row>
    <row r="120" spans="1:7" ht="15.75">
      <c r="A120" s="11">
        <v>114</v>
      </c>
      <c r="B120" s="12" t="s">
        <v>46</v>
      </c>
      <c r="C120" s="13" t="s">
        <v>47</v>
      </c>
      <c r="D120" s="15">
        <v>221</v>
      </c>
      <c r="E120" s="15">
        <v>190</v>
      </c>
      <c r="F120" s="15">
        <v>235</v>
      </c>
      <c r="G120" s="21">
        <f t="shared" si="7"/>
        <v>123.68421052631579</v>
      </c>
    </row>
    <row r="121" spans="1:7" ht="31.5">
      <c r="A121" s="32">
        <v>115</v>
      </c>
      <c r="B121" s="12" t="s">
        <v>37</v>
      </c>
      <c r="C121" s="13" t="s">
        <v>26</v>
      </c>
      <c r="D121" s="15">
        <v>34085</v>
      </c>
      <c r="E121" s="15">
        <v>37825</v>
      </c>
      <c r="F121" s="15">
        <v>39820</v>
      </c>
      <c r="G121" s="21">
        <f t="shared" si="7"/>
        <v>105.27428949107733</v>
      </c>
    </row>
    <row r="122" spans="1:7" ht="31.5">
      <c r="A122" s="24"/>
      <c r="B122" s="25" t="s">
        <v>110</v>
      </c>
      <c r="C122" s="26"/>
      <c r="D122" s="27"/>
      <c r="E122" s="27"/>
      <c r="F122" s="27"/>
      <c r="G122" s="20"/>
    </row>
    <row r="123" spans="1:7" s="65" customFormat="1" ht="82.5" customHeight="1">
      <c r="A123" s="11">
        <f>A121+1</f>
        <v>116</v>
      </c>
      <c r="B123" s="12" t="s">
        <v>111</v>
      </c>
      <c r="C123" s="13" t="s">
        <v>13</v>
      </c>
      <c r="D123" s="15">
        <v>92.7</v>
      </c>
      <c r="E123" s="15">
        <v>92.7</v>
      </c>
      <c r="F123" s="15">
        <v>92.7</v>
      </c>
      <c r="G123" s="21">
        <f t="shared" ref="G123:G128" si="8">F123/E123*100</f>
        <v>100</v>
      </c>
    </row>
    <row r="124" spans="1:7" s="65" customFormat="1" ht="33" customHeight="1">
      <c r="A124" s="11">
        <v>117</v>
      </c>
      <c r="B124" s="12" t="s">
        <v>112</v>
      </c>
      <c r="C124" s="13" t="s">
        <v>13</v>
      </c>
      <c r="D124" s="15">
        <v>60.4</v>
      </c>
      <c r="E124" s="15">
        <v>60.4</v>
      </c>
      <c r="F124" s="15">
        <v>60.4</v>
      </c>
      <c r="G124" s="21">
        <f t="shared" si="8"/>
        <v>100</v>
      </c>
    </row>
    <row r="125" spans="1:7" s="65" customFormat="1" ht="63">
      <c r="A125" s="11">
        <v>118</v>
      </c>
      <c r="B125" s="12" t="s">
        <v>113</v>
      </c>
      <c r="C125" s="13" t="s">
        <v>13</v>
      </c>
      <c r="D125" s="16">
        <v>5.87</v>
      </c>
      <c r="E125" s="16">
        <v>5.6</v>
      </c>
      <c r="F125" s="16">
        <v>5.6</v>
      </c>
      <c r="G125" s="21">
        <f t="shared" si="8"/>
        <v>100</v>
      </c>
    </row>
    <row r="126" spans="1:7" s="65" customFormat="1" ht="45" customHeight="1">
      <c r="A126" s="11">
        <v>119</v>
      </c>
      <c r="B126" s="12" t="s">
        <v>114</v>
      </c>
      <c r="C126" s="13" t="s">
        <v>13</v>
      </c>
      <c r="D126" s="15">
        <v>22</v>
      </c>
      <c r="E126" s="15">
        <v>21</v>
      </c>
      <c r="F126" s="15">
        <v>20</v>
      </c>
      <c r="G126" s="21">
        <f t="shared" si="8"/>
        <v>95.238095238095227</v>
      </c>
    </row>
    <row r="127" spans="1:7" ht="15.75">
      <c r="A127" s="11">
        <v>120</v>
      </c>
      <c r="B127" s="12" t="s">
        <v>46</v>
      </c>
      <c r="C127" s="13" t="s">
        <v>47</v>
      </c>
      <c r="D127" s="15">
        <v>444</v>
      </c>
      <c r="E127" s="15">
        <v>485</v>
      </c>
      <c r="F127" s="15">
        <v>538</v>
      </c>
      <c r="G127" s="21">
        <f t="shared" si="8"/>
        <v>110.9278350515464</v>
      </c>
    </row>
    <row r="128" spans="1:7" ht="31.5">
      <c r="A128" s="11">
        <v>121</v>
      </c>
      <c r="B128" s="12" t="s">
        <v>37</v>
      </c>
      <c r="C128" s="13" t="s">
        <v>26</v>
      </c>
      <c r="D128" s="21">
        <v>46490</v>
      </c>
      <c r="E128" s="21">
        <v>49000</v>
      </c>
      <c r="F128" s="21">
        <v>47696</v>
      </c>
      <c r="G128" s="21">
        <f t="shared" si="8"/>
        <v>97.338775510204073</v>
      </c>
    </row>
    <row r="129" spans="1:7" ht="31.5">
      <c r="A129" s="24"/>
      <c r="B129" s="25" t="s">
        <v>115</v>
      </c>
      <c r="C129" s="26"/>
      <c r="D129" s="27"/>
      <c r="E129" s="27"/>
      <c r="F129" s="10"/>
      <c r="G129" s="20"/>
    </row>
    <row r="130" spans="1:7" ht="15.75">
      <c r="A130" s="11">
        <f>A128+1</f>
        <v>122</v>
      </c>
      <c r="B130" s="12" t="s">
        <v>116</v>
      </c>
      <c r="C130" s="13" t="s">
        <v>117</v>
      </c>
      <c r="D130" s="15" t="s">
        <v>118</v>
      </c>
      <c r="E130" s="15" t="s">
        <v>118</v>
      </c>
      <c r="F130" s="15" t="s">
        <v>118</v>
      </c>
      <c r="G130" s="21">
        <v>0</v>
      </c>
    </row>
    <row r="131" spans="1:7" ht="15.75">
      <c r="A131" s="11">
        <f t="shared" ref="A131:A136" si="9">A130+1</f>
        <v>123</v>
      </c>
      <c r="B131" s="12" t="s">
        <v>119</v>
      </c>
      <c r="C131" s="13" t="s">
        <v>117</v>
      </c>
      <c r="D131" s="15" t="s">
        <v>118</v>
      </c>
      <c r="E131" s="15" t="s">
        <v>118</v>
      </c>
      <c r="F131" s="15" t="s">
        <v>118</v>
      </c>
      <c r="G131" s="21">
        <v>0</v>
      </c>
    </row>
    <row r="132" spans="1:7" ht="15.75">
      <c r="A132" s="11">
        <f t="shared" si="9"/>
        <v>124</v>
      </c>
      <c r="B132" s="61" t="s">
        <v>120</v>
      </c>
      <c r="C132" s="13" t="s">
        <v>121</v>
      </c>
      <c r="D132" s="15" t="s">
        <v>118</v>
      </c>
      <c r="E132" s="15" t="s">
        <v>118</v>
      </c>
      <c r="F132" s="15" t="s">
        <v>118</v>
      </c>
      <c r="G132" s="21">
        <v>0</v>
      </c>
    </row>
    <row r="133" spans="1:7" ht="34.5" customHeight="1">
      <c r="A133" s="11">
        <f t="shared" si="9"/>
        <v>125</v>
      </c>
      <c r="B133" s="12" t="s">
        <v>122</v>
      </c>
      <c r="C133" s="13" t="s">
        <v>123</v>
      </c>
      <c r="D133" s="15">
        <v>1.49</v>
      </c>
      <c r="E133" s="15">
        <v>1.7</v>
      </c>
      <c r="F133" s="15">
        <v>1.9</v>
      </c>
      <c r="G133" s="21">
        <f>F133/E133*100</f>
        <v>111.76470588235294</v>
      </c>
    </row>
    <row r="134" spans="1:7" ht="47.25">
      <c r="A134" s="11">
        <f t="shared" si="9"/>
        <v>126</v>
      </c>
      <c r="B134" s="12" t="s">
        <v>124</v>
      </c>
      <c r="C134" s="13" t="s">
        <v>125</v>
      </c>
      <c r="D134" s="15">
        <v>5.29</v>
      </c>
      <c r="E134" s="15">
        <v>4.7</v>
      </c>
      <c r="F134" s="15">
        <v>4.5</v>
      </c>
      <c r="G134" s="21">
        <f>F134/E134*100</f>
        <v>95.744680851063819</v>
      </c>
    </row>
    <row r="135" spans="1:7" ht="15.75">
      <c r="A135" s="11">
        <f t="shared" si="9"/>
        <v>127</v>
      </c>
      <c r="B135" s="12" t="s">
        <v>126</v>
      </c>
      <c r="C135" s="13" t="s">
        <v>47</v>
      </c>
      <c r="D135" s="15">
        <v>4085</v>
      </c>
      <c r="E135" s="15">
        <v>3984</v>
      </c>
      <c r="F135" s="15">
        <v>3914</v>
      </c>
      <c r="G135" s="21">
        <f>F135/E135*100</f>
        <v>98.242971887550198</v>
      </c>
    </row>
    <row r="136" spans="1:7" ht="31.5">
      <c r="A136" s="11">
        <f t="shared" si="9"/>
        <v>128</v>
      </c>
      <c r="B136" s="12" t="s">
        <v>29</v>
      </c>
      <c r="C136" s="13" t="s">
        <v>26</v>
      </c>
      <c r="D136" s="47">
        <v>70855.7</v>
      </c>
      <c r="E136" s="47">
        <v>69914</v>
      </c>
      <c r="F136" s="16">
        <v>76077.399999999994</v>
      </c>
      <c r="G136" s="21">
        <f>F136/E136*100</f>
        <v>108.81568784506679</v>
      </c>
    </row>
    <row r="137" spans="1:7" ht="31.5">
      <c r="A137" s="24"/>
      <c r="B137" s="25" t="s">
        <v>127</v>
      </c>
      <c r="C137" s="26"/>
      <c r="D137" s="27"/>
      <c r="E137" s="27"/>
      <c r="F137" s="27"/>
      <c r="G137" s="27"/>
    </row>
    <row r="138" spans="1:7" ht="15.75">
      <c r="A138" s="11">
        <f>A136+1</f>
        <v>129</v>
      </c>
      <c r="B138" s="12" t="s">
        <v>128</v>
      </c>
      <c r="C138" s="13" t="s">
        <v>50</v>
      </c>
      <c r="D138" s="15">
        <v>157</v>
      </c>
      <c r="E138" s="15">
        <v>162</v>
      </c>
      <c r="F138" s="15">
        <v>167</v>
      </c>
      <c r="G138" s="21">
        <f>F138/E138*100</f>
        <v>103.08641975308642</v>
      </c>
    </row>
    <row r="139" spans="1:7" ht="31.5">
      <c r="A139" s="11">
        <f>A138+1</f>
        <v>130</v>
      </c>
      <c r="B139" s="12" t="s">
        <v>129</v>
      </c>
      <c r="C139" s="13" t="s">
        <v>47</v>
      </c>
      <c r="D139" s="15">
        <v>796</v>
      </c>
      <c r="E139" s="15">
        <v>1142</v>
      </c>
      <c r="F139" s="47">
        <f>(19852+4800+2410)/23.577</f>
        <v>1147.8135471009882</v>
      </c>
      <c r="G139" s="21">
        <f>F139/E139*100</f>
        <v>100.50906717171526</v>
      </c>
    </row>
    <row r="140" spans="1:7" ht="15.75">
      <c r="A140" s="11">
        <f>A139+1</f>
        <v>131</v>
      </c>
      <c r="B140" s="12" t="s">
        <v>46</v>
      </c>
      <c r="C140" s="13" t="s">
        <v>47</v>
      </c>
      <c r="D140" s="15">
        <v>48</v>
      </c>
      <c r="E140" s="15">
        <v>39</v>
      </c>
      <c r="F140" s="15">
        <v>41</v>
      </c>
      <c r="G140" s="21">
        <f>F140/E140*100</f>
        <v>105.12820512820514</v>
      </c>
    </row>
    <row r="141" spans="1:7" ht="15.75">
      <c r="A141" s="11">
        <f>A140+1</f>
        <v>132</v>
      </c>
      <c r="B141" s="61" t="s">
        <v>37</v>
      </c>
      <c r="C141" s="13" t="s">
        <v>26</v>
      </c>
      <c r="D141" s="15">
        <v>31260</v>
      </c>
      <c r="E141" s="15">
        <v>35006</v>
      </c>
      <c r="F141" s="15">
        <f>(31600+58495.4)/2</f>
        <v>45047.7</v>
      </c>
      <c r="G141" s="21">
        <f>F141/E141*100</f>
        <v>128.68565388790492</v>
      </c>
    </row>
    <row r="142" spans="1:7">
      <c r="A142" s="66"/>
      <c r="B142" s="67"/>
      <c r="C142" s="68"/>
      <c r="D142" s="69"/>
      <c r="E142" s="69"/>
      <c r="F142" s="69"/>
      <c r="G142" s="69"/>
    </row>
  </sheetData>
  <mergeCells count="6">
    <mergeCell ref="A1:G1"/>
    <mergeCell ref="A68:F68"/>
    <mergeCell ref="C80:C81"/>
    <mergeCell ref="C91:C93"/>
    <mergeCell ref="C105:C108"/>
    <mergeCell ref="A114:G114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Vera</cp:lastModifiedBy>
  <cp:lastPrinted>2023-05-04T07:03:32Z</cp:lastPrinted>
  <dcterms:created xsi:type="dcterms:W3CDTF">2023-05-04T07:03:09Z</dcterms:created>
  <dcterms:modified xsi:type="dcterms:W3CDTF">2023-05-04T07:04:01Z</dcterms:modified>
</cp:coreProperties>
</file>