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15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3" i="1" l="1"/>
  <c r="F143" i="1"/>
  <c r="F177" i="1"/>
  <c r="G48" i="1" l="1"/>
  <c r="G47" i="1"/>
  <c r="F48" i="1"/>
  <c r="F47" i="1"/>
  <c r="F166" i="1" l="1"/>
  <c r="F65" i="1" l="1"/>
  <c r="F63" i="1"/>
  <c r="F18" i="1"/>
  <c r="F34" i="1"/>
  <c r="F19" i="1"/>
  <c r="F21" i="1"/>
  <c r="F45" i="1" l="1"/>
  <c r="F17" i="1"/>
  <c r="F16" i="1" s="1"/>
  <c r="F20" i="1" l="1"/>
  <c r="G21" i="1"/>
  <c r="G178" i="1"/>
  <c r="F178" i="1"/>
  <c r="F61" i="1" s="1"/>
  <c r="G65" i="1"/>
  <c r="G265" i="1"/>
  <c r="F265" i="1"/>
  <c r="G319" i="1"/>
  <c r="F319" i="1"/>
  <c r="G228" i="1"/>
  <c r="F228" i="1"/>
  <c r="F194" i="1"/>
  <c r="G194" i="1"/>
  <c r="G211" i="1"/>
  <c r="F211" i="1"/>
  <c r="F250" i="1"/>
  <c r="F251" i="1"/>
  <c r="G251" i="1"/>
  <c r="G250" i="1"/>
  <c r="F226" i="1" l="1"/>
  <c r="G226" i="1"/>
  <c r="F192" i="1" l="1"/>
  <c r="G192" i="1"/>
  <c r="G63" i="1" l="1"/>
  <c r="G19" i="1" l="1"/>
  <c r="G61" i="1" l="1"/>
  <c r="F80" i="1"/>
  <c r="F64" i="1" s="1"/>
  <c r="G80" i="1"/>
  <c r="F225" i="1"/>
  <c r="G225" i="1"/>
  <c r="F224" i="1"/>
  <c r="G224" i="1"/>
  <c r="I253" i="1" l="1"/>
  <c r="F223" i="1"/>
  <c r="G223" i="1"/>
  <c r="K326" i="1"/>
  <c r="K323" i="1" l="1"/>
  <c r="K324" i="1"/>
  <c r="K325" i="1" l="1"/>
  <c r="K322" i="1" s="1"/>
  <c r="F326" i="1"/>
  <c r="G326" i="1"/>
  <c r="I326" i="1"/>
  <c r="J326" i="1"/>
  <c r="F263" i="1"/>
  <c r="G263" i="1"/>
  <c r="F318" i="1"/>
  <c r="F262" i="1" s="1"/>
  <c r="G318" i="1"/>
  <c r="G262" i="1" s="1"/>
  <c r="F285" i="1"/>
  <c r="G285" i="1"/>
  <c r="F293" i="1"/>
  <c r="G293" i="1"/>
  <c r="F235" i="1"/>
  <c r="F227" i="1" s="1"/>
  <c r="G235" i="1"/>
  <c r="G227" i="1" s="1"/>
  <c r="F320" i="1" l="1"/>
  <c r="F264" i="1" s="1"/>
  <c r="F261" i="1" s="1"/>
  <c r="G320" i="1"/>
  <c r="G264" i="1" s="1"/>
  <c r="G261" i="1" s="1"/>
  <c r="F248" i="1"/>
  <c r="G248" i="1"/>
  <c r="F212" i="1"/>
  <c r="F191" i="1" s="1"/>
  <c r="G212" i="1"/>
  <c r="G191" i="1" s="1"/>
  <c r="F190" i="1"/>
  <c r="G190" i="1"/>
  <c r="F205" i="1"/>
  <c r="G205" i="1"/>
  <c r="G106" i="1"/>
  <c r="F131" i="1"/>
  <c r="F105" i="1" s="1"/>
  <c r="G131" i="1"/>
  <c r="I214" i="1" l="1"/>
  <c r="G189" i="1"/>
  <c r="G317" i="1"/>
  <c r="F317" i="1"/>
  <c r="F189" i="1"/>
  <c r="G209" i="1"/>
  <c r="F193" i="1"/>
  <c r="G193" i="1"/>
  <c r="F209" i="1"/>
  <c r="G64" i="1"/>
  <c r="F179" i="1"/>
  <c r="F62" i="1" s="1"/>
  <c r="G166" i="1"/>
  <c r="G179" i="1" s="1"/>
  <c r="G62" i="1" s="1"/>
  <c r="F60" i="1"/>
  <c r="G177" i="1"/>
  <c r="F59" i="1" l="1"/>
  <c r="F323" i="1"/>
  <c r="G323" i="1"/>
  <c r="G60" i="1"/>
  <c r="G59" i="1" s="1"/>
  <c r="J323" i="1"/>
  <c r="I323" i="1"/>
  <c r="G105" i="1"/>
  <c r="F176" i="1"/>
  <c r="G176" i="1"/>
  <c r="I50" i="1"/>
  <c r="G34" i="1"/>
  <c r="G324" i="1" l="1"/>
  <c r="G17" i="1"/>
  <c r="G325" i="1"/>
  <c r="G18" i="1"/>
  <c r="F324" i="1"/>
  <c r="I325" i="1"/>
  <c r="J324" i="1"/>
  <c r="I324" i="1"/>
  <c r="J325" i="1"/>
  <c r="F325" i="1"/>
  <c r="G45" i="1"/>
  <c r="G322" i="1" l="1"/>
  <c r="I327" i="1"/>
  <c r="F322" i="1"/>
  <c r="G20" i="1"/>
  <c r="G16" i="1"/>
  <c r="J322" i="1"/>
  <c r="I322" i="1"/>
</calcChain>
</file>

<file path=xl/sharedStrings.xml><?xml version="1.0" encoding="utf-8"?>
<sst xmlns="http://schemas.openxmlformats.org/spreadsheetml/2006/main" count="722" uniqueCount="422">
  <si>
    <t>Наименование подпрограммы, основного мероприятия</t>
  </si>
  <si>
    <t>Ожидаемый социально-экономический эффект</t>
  </si>
  <si>
    <t>Срок реализации</t>
  </si>
  <si>
    <t>Источники финансирования</t>
  </si>
  <si>
    <t>Итого</t>
  </si>
  <si>
    <t>Основное мероприятие «Реализация образовательных программ дошкольного образования»</t>
  </si>
  <si>
    <t>Утверждено в бюджете</t>
  </si>
  <si>
    <t>Оказание учреждениями (организациями) услуг (работ) по предоставлению дошкольного образования</t>
  </si>
  <si>
    <t>1.1.</t>
  </si>
  <si>
    <t>Финансирование дошкольных образовательных учреждений в части реализации ими дошкольного образования</t>
  </si>
  <si>
    <t>РБ</t>
  </si>
  <si>
    <t>МБ</t>
  </si>
  <si>
    <t>Субсидия на обеспечение сбалансированности местного бюджета по социально значимым и первоочередным расходам</t>
  </si>
  <si>
    <t>Иные межбюджетные трансферты на обеспечение расходов по заработной плате педагогических работников дошкольных учреждений, в связи с выпадающими доходами от платных услуг</t>
  </si>
  <si>
    <t>Субсидия бюджетным и автономным учреждениям на иные цели в том числе:</t>
  </si>
  <si>
    <t>Проезд к месту отдыха иобратно</t>
  </si>
  <si>
    <t>Субсидия на льготное питание</t>
  </si>
  <si>
    <t>Субсидия на иные цели МБ</t>
  </si>
  <si>
    <t>Субсидия на выполнения работ по актуализации сметной документации объектов</t>
  </si>
  <si>
    <t>Субсидия на развитие общественной инфраструктуры</t>
  </si>
  <si>
    <t>2.</t>
  </si>
  <si>
    <t xml:space="preserve">                                                    Итого</t>
  </si>
  <si>
    <t>Федеральный бюджет</t>
  </si>
  <si>
    <t>Республиканский бюджет</t>
  </si>
  <si>
    <t>Местный бюджет</t>
  </si>
  <si>
    <t>Итого № п/п</t>
  </si>
  <si>
    <t>Основное мероприятие «Реализация общеобразовательных программ общего образования»</t>
  </si>
  <si>
    <t>ФБ</t>
  </si>
  <si>
    <t>Оказание  учреждениями (организациями)  услуг (работ) по предоставлению общего образования</t>
  </si>
  <si>
    <t>Субсидия бюджетным и автономным учреждениям на  финансовое обеспечение государственного (муниципального) задания на оказание государственных (муниципальных) услуг (выполнение работ) в том числе:</t>
  </si>
  <si>
    <t>МБ, РБ, ФБ</t>
  </si>
  <si>
    <t>Финансовое обеспечение получения начального, общего, основного общего, среднего общего образования в муниципальных общеобразовательных учреждениях</t>
  </si>
  <si>
    <t>Исполнение расходных обязательств муниципальным образованием</t>
  </si>
  <si>
    <t>Субсидия бюджетам городских округов на оплату труда обслуживающего персонала</t>
  </si>
  <si>
    <t>Выплата вознаграждения за выполнение функций классного руководителя педагогическим работникам муниципальных общеобразовательных учреждений, ежемесячное денежное вознаграждение за классное руководство педагогическим работникам.</t>
  </si>
  <si>
    <t>Субсидия на организацию горячего питания обучающихся, получающих начальное общее образование</t>
  </si>
  <si>
    <t>Субсидия в целях организации бесплатного питания детей, не вошедших в категории детей коренных малочисленных народов Севера</t>
  </si>
  <si>
    <t xml:space="preserve">  Обеспечение компенсации питания родителям (законным представите-лям) обучающихся в муниципаль-ных общеобразовательных органи-зациях, имеющих статус обучаю-щихся с ограниченными возможно-стями здоровья, обучение которых организовано на дому</t>
  </si>
  <si>
    <t>Питание детей ОВЗ (2-й раз)</t>
  </si>
  <si>
    <t>Проезд к месту отдыха и обратно</t>
  </si>
  <si>
    <t xml:space="preserve">    </t>
  </si>
  <si>
    <t>Основное мероприятие «Поддержка общего образования»</t>
  </si>
  <si>
    <t>Мероприятия по патриотическому воспитанию школьников в общеобразовательных учреждениях (Наследие)</t>
  </si>
  <si>
    <t>Финал городского конкурса «Школьная лига КВН»</t>
  </si>
  <si>
    <t>Городской конкурс ЮИД «Безопасное колесо»</t>
  </si>
  <si>
    <t>Городская военно-патриотическая игра «Зарница»</t>
  </si>
  <si>
    <t>Межрайонное первенство по спортивному туризму</t>
  </si>
  <si>
    <t>Военно-полевые сборы</t>
  </si>
  <si>
    <t>Все краски кроме черной</t>
  </si>
  <si>
    <t>Проезд на участие, приобретение оборудования, инструментов  (муз.и т.д.) "Юные Маргеловы"</t>
  </si>
  <si>
    <t xml:space="preserve">Республиканский конкурс "Школа безопасности" </t>
  </si>
  <si>
    <t>Конкурс "Заповедные острова России" проезд учащихся</t>
  </si>
  <si>
    <t>Вручение медалей, награждение выпускникам общеобразовательных учреждений</t>
  </si>
  <si>
    <t>А ну ка Парни</t>
  </si>
  <si>
    <t>Всероссийский слет детских общественных советов</t>
  </si>
  <si>
    <t xml:space="preserve">Дискуссионный клуб «Все пороки от безделья» </t>
  </si>
  <si>
    <t>Конкурс сочинений «Россия территория добра»</t>
  </si>
  <si>
    <t>Заповедная Бурятия, заповедное Прибайкалье и Забайкалье</t>
  </si>
  <si>
    <t xml:space="preserve">Городская конференция "Шаг в будущее" </t>
  </si>
  <si>
    <t>Городская олимпиада по Байкаловедению</t>
  </si>
  <si>
    <t>Заочный фотоконкурс «Моя родина в фотографии»</t>
  </si>
  <si>
    <t>Смотр-конкурс уголков воинской боевой славы</t>
  </si>
  <si>
    <t>Квест ко Дню космонавтики</t>
  </si>
  <si>
    <t>Городская викторина к 100-летию Республики Бурятия</t>
  </si>
  <si>
    <t>Географическое путешествие «Большая страна»</t>
  </si>
  <si>
    <t>«Северобайкалье- наш край»</t>
  </si>
  <si>
    <t>На пути к великой Победе</t>
  </si>
  <si>
    <t>Мероприятия по профилактике ПАВ  школьников в общеобразовательных учреждениях (Заслон)</t>
  </si>
  <si>
    <t>Научно- практическая конференция «Шаг в будущее»</t>
  </si>
  <si>
    <t>Городской конкурс рисунков и плакатов «Все краски, кроме черной»</t>
  </si>
  <si>
    <t>Тематическая дискотека для старшеклассников «Праздник Последнего звонка», приобретение наградных, канц.товары</t>
  </si>
  <si>
    <t>Городской конкурс проектов «Мир глазами молодежи»</t>
  </si>
  <si>
    <t>Межрегиональные соревнования учащихся «Школа безопасности» и Межрегиональные соревнования «Юный водник» ,  "Юные спасатели" Дальневосточного Федерального округа</t>
  </si>
  <si>
    <t>Заседание дискуссионного клуба старшеклассников «Я выбираю жизнь»</t>
  </si>
  <si>
    <t>"Спорт вместо наркотиков"</t>
  </si>
  <si>
    <t>"Равный обучает равного"</t>
  </si>
  <si>
    <t>"Всероссийский день трезвости", Правда и ложь об алкоголен</t>
  </si>
  <si>
    <t>«Я гражданин»</t>
  </si>
  <si>
    <t>Мероприятия по трудоустройству несовершеннолетних граждан</t>
  </si>
  <si>
    <t>Мероприятия по поддержке одаренных детей</t>
  </si>
  <si>
    <t>Городской конкурс «Ученик года» МБ,РБ</t>
  </si>
  <si>
    <t>Городской конкурс «Умники и умницы»</t>
  </si>
  <si>
    <t>Любимые книги-юбиляры года «Живая классика»</t>
  </si>
  <si>
    <t>Олимпиада для учащихся начальной школы</t>
  </si>
  <si>
    <t>Проезд на участие в фестивале "Я могу"</t>
  </si>
  <si>
    <t>Межрайонный конкурс исследовательских проектов и творческих работ «Росток»</t>
  </si>
  <si>
    <t>Общегородской праздник «Выпускной бал»</t>
  </si>
  <si>
    <t>Общегородской праздник «День знаний»</t>
  </si>
  <si>
    <t>Научно-практическая конференция «Шаг в будущее. Юниор»</t>
  </si>
  <si>
    <t>Новогодняя елка главы города для одаренных дете</t>
  </si>
  <si>
    <t>Праздник бурятского языка</t>
  </si>
  <si>
    <t>«Сибирь зажигает звезды»</t>
  </si>
  <si>
    <t xml:space="preserve">Встреча участников Федерального совета г. Москва </t>
  </si>
  <si>
    <t>Организационный взнос на участие в конкурсе «История местного самоуправления моего края»</t>
  </si>
  <si>
    <t>Муниципальный конкурс «Буктрейлер»</t>
  </si>
  <si>
    <t>Мероприятия по обеспечению развития и интеграции с обществом детей-сирот и детей, оставшихся без попечения родителей, а также детей-инвалидов, социальная поддержка семей и детей, находящихся  в трудной жизненной ситуации</t>
  </si>
  <si>
    <t>Проведение акции «Помогите детям собраться в школу!» (предоставление адресной материальной и иной помощи  детям из семей находящихся в трудной жизненной ситуации)</t>
  </si>
  <si>
    <t>Финансирование  проезда несовершеннолетних по Постановлению Северобайкальского суда в Центр временного содержания несовершеннолетних правонарушителей, Перевозка несовершеннолетних, оставшихся без попечения родителей, к месту их устройства, сопровождение.</t>
  </si>
  <si>
    <t>Проведение социологических исследований по проблемам семьи и детей, находящихся в социально- опасном положении и в трудной жизненной ситуации (мониторинг и оказание  помощи: материальной или иной – продуктовые наборы для семей СОП).</t>
  </si>
  <si>
    <t>Субсидия бюджетам городских округов на софинансирование капитальных вложений в объекты муниципальной собственности</t>
  </si>
  <si>
    <t>Субсидия на прохождение государственной экологической экспертизы по объекту «Строительство школы на 450 мест в г. Северобайкальск» РБ»</t>
  </si>
  <si>
    <t>Создание центров цифрового образования детей</t>
  </si>
  <si>
    <t>Местный  бюджет</t>
  </si>
  <si>
    <t>Основное мероприятие «Реализация общеобразовательных программ дополнительного образования»</t>
  </si>
  <si>
    <t>Оказание  учреждениями (организациями)   услуг (работ) по предоставлению дополнительного образования</t>
  </si>
  <si>
    <t>Увеличение фонда оплаты труда педагогических работников муниципальных учреждений дополнительного образования</t>
  </si>
  <si>
    <t>Субсидия бюджетам на увеличение охвата детей дополнительного образования</t>
  </si>
  <si>
    <t xml:space="preserve">    Итого</t>
  </si>
  <si>
    <t>Основное мероприятие «Оздоровление и отдых детей»</t>
  </si>
  <si>
    <t>Оказание  учреждениями (организациями)   услуг (работ) по осуществлению оздоровления и отдыха детей</t>
  </si>
  <si>
    <t>Субсидия на обустройство и бурение скважины</t>
  </si>
  <si>
    <t>Организация и обеспечение отдыха, и оздоровление детей в загородных стационарных детских оздоровительных лагерях, оздоровительных лагерях с дневным пребыванием, за исключением организации отдыха детей в каникулярное время и обеспечение прав детей, находящихся в трудной жизненной ситуации</t>
  </si>
  <si>
    <t>Субвенция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</si>
  <si>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Обеспечение прав детей, находящихся в трудной жизненной ситуации, на отдых и оздоровление</t>
  </si>
  <si>
    <t>Мероприятия, направленные на отдых и оздоровление детей</t>
  </si>
  <si>
    <t>Вакцинация детей в летний оздоровительный сезон против клещевого энцефалита</t>
  </si>
  <si>
    <t xml:space="preserve"> № п/п</t>
  </si>
  <si>
    <t>Основное мероприятие «Управление в сфере образования»</t>
  </si>
  <si>
    <t>Обеспечение деятельности Управления образования АМО "город Северобайкальск"</t>
  </si>
  <si>
    <t>Содержание аппарата органов местного самоуправления</t>
  </si>
  <si>
    <t>Поощрение за достижения показателей деятельности органов местного самоуправления</t>
  </si>
  <si>
    <t>Обеспечение деятельности централизованных бухгалтерий</t>
  </si>
  <si>
    <t>Обеспечение деятельности планово-экономических отделов</t>
  </si>
  <si>
    <t>Обеспечение деятельности методических кабинетов</t>
  </si>
  <si>
    <t xml:space="preserve">Обеспечение деятельности (оказание услуг) учреждений хозяйственного обслуживания </t>
  </si>
  <si>
    <t>Обеспечение деятельности отдела закупок</t>
  </si>
  <si>
    <t>Обеспечение муниципальных общеобразовательных организаций вахтерами и на оплату услуг частным охранным предприятиям</t>
  </si>
  <si>
    <t>Мероприятия по осуществлению отдельных государственных полномочий в области образования, переданных органам местного самоуправления в соответствии с Законом Республики Бурятия от 08.07.2008г.№394-IV</t>
  </si>
  <si>
    <t>Администрирование  передаваемого отдельного государственного полномочия по организации и обеспечению отдыха и оздоровления детей</t>
  </si>
  <si>
    <t>Мероприятия по развитию системы оценки качества образования</t>
  </si>
  <si>
    <t>Мероприятия по обновлению материально- технической базы ППЭ</t>
  </si>
  <si>
    <t>Консультации,  проведение  конкурсов, семинаров для муниципальных методических служб, руководителей и учителей общеобразовательных учреждений города по вопросам диагностики качества образования с использованием педагогических тестов</t>
  </si>
  <si>
    <t>Семинар « Методы и способы педагогической и психологической подготовки учащихся к государственной итоговой аттестации»</t>
  </si>
  <si>
    <t>Совещание по теме «Обеспечение условий для подготовки ГИА в общеобразовательных учреждениях города»</t>
  </si>
  <si>
    <t>Оценка эффективности рабочего места МО, аттестация рабочего места</t>
  </si>
  <si>
    <t xml:space="preserve">Мероприятия по повышению профессионального мастерства </t>
  </si>
  <si>
    <t>«Учитель  года»</t>
  </si>
  <si>
    <t>Конкурс молодых педагогов «Молодые педагоги – образованию города»</t>
  </si>
  <si>
    <t>«Самый классный классный»</t>
  </si>
  <si>
    <t>Педагогический дуэт</t>
  </si>
  <si>
    <t>Стимулирование учителей по результатам ЕГЭ</t>
  </si>
  <si>
    <t>Августовская конференция</t>
  </si>
  <si>
    <t>Всероссийская научно-практическая конференция информационных технологий</t>
  </si>
  <si>
    <t>Лучшая школьная столовая города Северобайкальск</t>
  </si>
  <si>
    <t>Мероприятия по компенсации расходов по найму жилья молодыми специалистами</t>
  </si>
  <si>
    <t>Привязка ПСД по объектам образования</t>
  </si>
  <si>
    <t>Оказание платных услуг муниципальными казенными учреждениями:</t>
  </si>
  <si>
    <t xml:space="preserve">Специальные расходы( резервные средства) </t>
  </si>
  <si>
    <t>Обеспечение муниципальных дошкольных и общеобразовательных организаций педагогическими работниками</t>
  </si>
  <si>
    <t>Субсидия  на выплату дополнительной стипендии государственной академической стипендии студентам, обучающимся п образовательным программам среднего профессионального образования (программам подготовки квалифицированных рабочих, служащих программам подготовки специалистов среднего звена)</t>
  </si>
  <si>
    <t>Итого по Программе:</t>
  </si>
  <si>
    <t>1.1.2</t>
  </si>
  <si>
    <t>1.1.3</t>
  </si>
  <si>
    <t>1.1.4</t>
  </si>
  <si>
    <t>1.1.5</t>
  </si>
  <si>
    <t>1.1.6</t>
  </si>
  <si>
    <t>1.2</t>
  </si>
  <si>
    <t>1.2.1</t>
  </si>
  <si>
    <t>1.2.2</t>
  </si>
  <si>
    <t>1.2.3</t>
  </si>
  <si>
    <t>1.2.4</t>
  </si>
  <si>
    <t>1.2.5</t>
  </si>
  <si>
    <t>1.2.6</t>
  </si>
  <si>
    <t>2.1</t>
  </si>
  <si>
    <t>Итого:</t>
  </si>
  <si>
    <t>Внебюджетные средства</t>
  </si>
  <si>
    <t>Иной межбюджетного трансферта, имеющего целевое назначение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</si>
  <si>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ФБ, РБ, МБ</t>
  </si>
  <si>
    <t>2.1.1</t>
  </si>
  <si>
    <t>2.1.2</t>
  </si>
  <si>
    <t>2.1.3</t>
  </si>
  <si>
    <t>2.1.4</t>
  </si>
  <si>
    <t>2.1.5</t>
  </si>
  <si>
    <t>2.1.6</t>
  </si>
  <si>
    <t>2.2</t>
  </si>
  <si>
    <t>2.2.1</t>
  </si>
  <si>
    <t>2.2.2</t>
  </si>
  <si>
    <t>2.2.3</t>
  </si>
  <si>
    <t>2.2.4</t>
  </si>
  <si>
    <t>2.2.5</t>
  </si>
  <si>
    <t>2.2.5.1</t>
  </si>
  <si>
    <t>2.3</t>
  </si>
  <si>
    <t>2.3.1</t>
  </si>
  <si>
    <t>2.2.6</t>
  </si>
  <si>
    <t>2.2.7</t>
  </si>
  <si>
    <t>2.2.8</t>
  </si>
  <si>
    <t>2.2.9</t>
  </si>
  <si>
    <t>2.2.10</t>
  </si>
  <si>
    <t>2.3.2</t>
  </si>
  <si>
    <t>2.3.3</t>
  </si>
  <si>
    <t>2.3.4</t>
  </si>
  <si>
    <t>2.3.5</t>
  </si>
  <si>
    <t>2.4</t>
  </si>
  <si>
    <t>2.5</t>
  </si>
  <si>
    <t>2.6</t>
  </si>
  <si>
    <t>3.1</t>
  </si>
  <si>
    <t>3.2</t>
  </si>
  <si>
    <t>3.1.1</t>
  </si>
  <si>
    <t>3.1.2</t>
  </si>
  <si>
    <t>3.1.3</t>
  </si>
  <si>
    <t>3.1.4</t>
  </si>
  <si>
    <t>3.1.5</t>
  </si>
  <si>
    <t>3.2.1</t>
  </si>
  <si>
    <t>3.2.2</t>
  </si>
  <si>
    <t>3.2.3</t>
  </si>
  <si>
    <t>РБ,МБ, ВБ</t>
  </si>
  <si>
    <t>4.1</t>
  </si>
  <si>
    <t>4.1.1</t>
  </si>
  <si>
    <t>4.1.2</t>
  </si>
  <si>
    <t>4.1.3</t>
  </si>
  <si>
    <t>4.2</t>
  </si>
  <si>
    <t>4.2.1</t>
  </si>
  <si>
    <t>4.2.2</t>
  </si>
  <si>
    <t>4.2.3</t>
  </si>
  <si>
    <t>4.2.4</t>
  </si>
  <si>
    <t>4.3</t>
  </si>
  <si>
    <t>4.4</t>
  </si>
  <si>
    <t>4.5</t>
  </si>
  <si>
    <t>4.6</t>
  </si>
  <si>
    <t>4.7</t>
  </si>
  <si>
    <t>4.8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</si>
  <si>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</si>
  <si>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</si>
  <si>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</si>
  <si>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</si>
  <si>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</si>
  <si>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</si>
  <si>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</si>
  <si>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</si>
  <si>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5.2</t>
  </si>
  <si>
    <t>5.1.8</t>
  </si>
  <si>
    <t>5.3</t>
  </si>
  <si>
    <t>5.4</t>
  </si>
  <si>
    <t>5.4.1</t>
  </si>
  <si>
    <t>5.4.2</t>
  </si>
  <si>
    <t>5.4.3</t>
  </si>
  <si>
    <t>5.4.4</t>
  </si>
  <si>
    <t>5.4.5</t>
  </si>
  <si>
    <t>5.4.6</t>
  </si>
  <si>
    <t>5.4.7</t>
  </si>
  <si>
    <t>5.5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</si>
  <si>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</si>
  <si>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</si>
  <si>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</si>
  <si>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</si>
  <si>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</si>
  <si>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</si>
  <si>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</si>
  <si>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</si>
  <si>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</si>
  <si>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</si>
  <si>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5.5.11</t>
  </si>
  <si>
    <t>5.5.12</t>
  </si>
  <si>
    <t>5.6</t>
  </si>
  <si>
    <t>5.7</t>
  </si>
  <si>
    <t>5.8</t>
  </si>
  <si>
    <t>5.9</t>
  </si>
  <si>
    <t>5.10</t>
  </si>
  <si>
    <t>5.11</t>
  </si>
  <si>
    <t>5.12</t>
  </si>
  <si>
    <t>Олимпиада 6-11классы</t>
  </si>
  <si>
    <t>ВБ</t>
  </si>
  <si>
    <t>Подпрограмма 1. Совершенствование дошкольного образования</t>
  </si>
  <si>
    <t>Подпрограмма 2.Развитие системы общего образования</t>
  </si>
  <si>
    <t>п.2.7</t>
  </si>
  <si>
    <t>п.2.5</t>
  </si>
  <si>
    <t>2020-2022</t>
  </si>
  <si>
    <t>п.2.6</t>
  </si>
  <si>
    <t>Подпрограмма 3. Развитие дополнительного образования</t>
  </si>
  <si>
    <t>п.3.3</t>
  </si>
  <si>
    <t>Подпрограмма 4.Развитие системы детского отдыха и оздоровления</t>
  </si>
  <si>
    <t>ВСЕГО по Программе</t>
  </si>
  <si>
    <t>п.5.4</t>
  </si>
  <si>
    <t>п.5.3</t>
  </si>
  <si>
    <t xml:space="preserve">        </t>
  </si>
  <si>
    <t>МЭ ВСОШ</t>
  </si>
  <si>
    <t>Успешный дошкольник</t>
  </si>
  <si>
    <t>Субсидия на муниципальное задание</t>
  </si>
  <si>
    <t xml:space="preserve">Субсидия на муниципальное задание </t>
  </si>
  <si>
    <t xml:space="preserve">Субсидия на муниципальное здание </t>
  </si>
  <si>
    <r>
      <t>Итого</t>
    </r>
    <r>
      <rPr>
        <sz val="8"/>
        <rFont val="Times New Roman"/>
        <family val="1"/>
        <charset val="204"/>
      </rPr>
      <t xml:space="preserve"> № п/п</t>
    </r>
  </si>
  <si>
    <r>
      <t xml:space="preserve">Субсидия бюджетным и автономным учреждениям на </t>
    </r>
    <r>
      <rPr>
        <sz val="10"/>
        <rFont val="Calibri"/>
        <family val="2"/>
        <charset val="204"/>
        <scheme val="minor"/>
      </rPr>
      <t xml:space="preserve"> </t>
    </r>
    <r>
      <rPr>
        <sz val="10"/>
        <rFont val="Times New Roman"/>
        <family val="1"/>
        <charset val="204"/>
      </rPr>
      <t>финансовое обеспечение государственного (муниципального) задания на оказание государственных (муниципальных) услуг (выполнение работ) в том числе:</t>
    </r>
  </si>
  <si>
    <t>Цель подпрограммы:</t>
  </si>
  <si>
    <t>Обеспечение государственных гарантий доступного и качественного дошкольного образования, обеспечение современных требований к организации образовательного процесса в условиях внедрения ФГОС ДО, безопасности жизнедеятельности дошкольников</t>
  </si>
  <si>
    <t>Задача подпрограммы:</t>
  </si>
  <si>
    <t>Обеспечение равных возможностей для полноценного развития каждого ребенка независимо от места жительства, нации, социального статуса, психофизиологических и др. особенностей и создание благоприятных условий развития детей в соответствии с их возрастными и индивидуальными особенностями</t>
  </si>
  <si>
    <t>Развитие системы общего образования, обеспечивающей выполнение ФГОС общего образования, создание условий для устойчивого развития общего среднего образования на основе модернизации его содержания с учетом потребностей развивающегося общества города и республики</t>
  </si>
  <si>
    <t>Повышение качества образования, достижение новых образовательных результатов, соответствующих современным запросам личности, общества и государства.</t>
  </si>
  <si>
    <t xml:space="preserve">Создание оптимальных условий для социализации личности, ее нравственного, интеллектуального, творческого и физического развития через интеграцию общего и дополнительного образования детей, расширение роли школы в социально – культурной жизни обучающихся и семей. </t>
  </si>
  <si>
    <t>Формирование и развитие творческих способностей детей, культуры здорового образа жизни, укрепление их здоровья, а также продуктивная организация и занятость свободного времени</t>
  </si>
  <si>
    <t>Развитие системы отдыха, оздоровления и занятости детей и подростков в г. Северобайкальск, создание правовых, экономических и организационных условий, направленных на сохранение и развитие системы детского отдыха</t>
  </si>
  <si>
    <t xml:space="preserve">Укрепление и сохранение здоровья подрастающего поколения, организация досуга для повышения образовательного и интеллектуального уровня, воспитание развитой личности. </t>
  </si>
  <si>
    <t xml:space="preserve"> Создание условий для подготовки работников квалифицированного труда по востребованным направлениям (медицина, педагогика) на базе основного общего и среднего (полного) общего образования, удовлетворение перспективных потребностей в квалифицированных специалистах. Совершенствование правового, организационного, экономического механизмов функционирования в системе образования г Северобайкальск</t>
  </si>
  <si>
    <t>Повышение качества предоставляемых образовательных услуг,  эффективности управления на всех уровнях системы образования, повышение экономической эффективности деятельности учреждений образования</t>
  </si>
  <si>
    <t xml:space="preserve">5. Совершенствование управления в сфере системы образования        </t>
  </si>
  <si>
    <t>Описание конкретных мероприятий (работ, услуг и т.п.)в рамках исполнения мероприятий программы (подпрограммы)</t>
  </si>
  <si>
    <t>Расходы, тыс.руб.</t>
  </si>
  <si>
    <t>Значение целевых показателей</t>
  </si>
  <si>
    <t>Плановое значение в рамках доведенных бюджетных ассигнований</t>
  </si>
  <si>
    <t>Фактическое значение</t>
  </si>
  <si>
    <t>Причины не исполнения мероприятий и целевых индикаторов</t>
  </si>
  <si>
    <t>п.1.1,1.2,1.3,1.4,1.5,1.6,1.7,1.8</t>
  </si>
  <si>
    <t>Заработная плата педагогического персонала</t>
  </si>
  <si>
    <t>п.1.3,1.8</t>
  </si>
  <si>
    <t>Оплата продуктов питания</t>
  </si>
  <si>
    <t>капитальный ремонт теплоузла</t>
  </si>
  <si>
    <t>приобретение основных средств, мат.запасов, техническое обследование зданий</t>
  </si>
  <si>
    <t>Разработка ПСД на строительство МАОУ СОШ № 1</t>
  </si>
  <si>
    <t>п.2.10</t>
  </si>
  <si>
    <t>п.2.4,2.5,2.6</t>
  </si>
  <si>
    <t>Проведение конкурсов, олимпиад, научно-практических конференций</t>
  </si>
  <si>
    <t>Оплата льготного проезда</t>
  </si>
  <si>
    <t>п.2.9</t>
  </si>
  <si>
    <t>Организация питания (приобретение продуктов питания)</t>
  </si>
  <si>
    <t>п.2.3,2.12,2.13</t>
  </si>
  <si>
    <t>Выплата классного руководства</t>
  </si>
  <si>
    <t>п.2.12</t>
  </si>
  <si>
    <t>Заработная плата,налоги,содержание зданий и сооружений, прочие услуги, основные средства, мат.затраты,ком.услуги</t>
  </si>
  <si>
    <t>Заработная плата, налоги, обеспечение образховательного процесса</t>
  </si>
  <si>
    <t>п.2.3, 2.12,2.13</t>
  </si>
  <si>
    <t>Расходы,тыс.руб</t>
  </si>
  <si>
    <t>Кассовое исполнение</t>
  </si>
  <si>
    <t>Проведение и подарки детям в ТЖС</t>
  </si>
  <si>
    <t>Капитальный ремонт теплового узла</t>
  </si>
  <si>
    <t>Заработная плата, налоги педагогических работников</t>
  </si>
  <si>
    <t>Разработка и актуализация ПСД, расходы по найму жилья, трудоустройство тнесовершеннолетних граждан, проведение кап.ремонта,текущего ремонта,тех.условия,тех.паспорта,инженерные-изыскательные-технические  обследования и т.д.модернизация,планировки территории,приобретение и монтаж основных средств,приобретение мат.затрат,транспортные услуги, льготный проезд, оздоровительная компания, участие в конкурсах,обеспечение педагогическими работниками,оценка воздействий водных рессурсов,техинческое обслоедования лесных участков, взносы на кап.ремонт, испытания окраждений, поверка приточных и вытяжных систем, пожарной стгнализации, огнезащитной обработки других аналогичных систем</t>
  </si>
  <si>
    <t>Кассовое исполненние</t>
  </si>
  <si>
    <t>Возмещение стоимости путевок в оздоровительной компании, за исключением детей ТЖС</t>
  </si>
  <si>
    <t>Возмещение стоимости путевок в оздоровительной компании детей ТЖС</t>
  </si>
  <si>
    <t>п 4.1</t>
  </si>
  <si>
    <t>п.4.2</t>
  </si>
  <si>
    <t>Администрирование передоваемых полномочий</t>
  </si>
  <si>
    <t>Возмещение из средств местного бюджета на оздоровительную компанию</t>
  </si>
  <si>
    <t>п  4.3</t>
  </si>
  <si>
    <t>Содержание муниципальных служащих, казенного учреждения ( заработная плата, налоги, коммунальные услуги, мат.затраты, основные средства, командировочные расходы, льготный проезд, содержание зданий, программное обеспечение и прочие услуги</t>
  </si>
  <si>
    <t>Администрирование передоваемых полномочий по оздоровительной компании</t>
  </si>
  <si>
    <t>Расходы связанные с проведение государственной итоговой аттестации (в том числе командировочные расходы)</t>
  </si>
  <si>
    <t>п.5.2</t>
  </si>
  <si>
    <t>п.5.1</t>
  </si>
  <si>
    <t>Расходы связанные с повышением профессионального мастерства учителей и руководителей</t>
  </si>
  <si>
    <t>Компенсация по найму жилья молодым специалистам</t>
  </si>
  <si>
    <t>Доходы от платных услуг</t>
  </si>
  <si>
    <t>Повышение квалификации, переподготовка педагогических работников</t>
  </si>
  <si>
    <t>Выплата дополнительной стипендии по специальности "Сестринское дело"</t>
  </si>
  <si>
    <t>Выездная республиканская экспедиция посвященная 100ю Министерства образования</t>
  </si>
  <si>
    <t xml:space="preserve">Пояснительная записка о выполнении мероприятий муниципальной программы </t>
  </si>
  <si>
    <t>Заработная плата, налоги, содержание здания, прочие услуги, приобретение мат затрат, основных средств, ком услуги</t>
  </si>
  <si>
    <t>оснащение нового детского сада</t>
  </si>
  <si>
    <t>Иной межбюджетный трансферт на оснащение муниципальных дошкольных организаций материалами, оборудованием и инвентарем для развития детей дошкольного возраста</t>
  </si>
  <si>
    <t>Мероприятия по оказанию горячего питания для детей, обучающихся в муниципальных общеобразовательных учреждениях  5-11 классы</t>
  </si>
  <si>
    <t>Участие во Всероссийской олимпиаде школьников 9-11 классы</t>
  </si>
  <si>
    <t>Проведение социально-значимых мероприятий: Международный день семьи , День  защиты детей , День матери , День семьи, любви и верности , день инвалида , Новогодний утренник для детей в ТЖС ,Продуктовые наборы  в ТЖС, оформление паспортов, гос.пошлины</t>
  </si>
  <si>
    <t>80/90</t>
  </si>
  <si>
    <t>27</t>
  </si>
  <si>
    <t>16</t>
  </si>
  <si>
    <t>13</t>
  </si>
  <si>
    <t xml:space="preserve">Командировочные расходы ( в т.ч. проезд, проживание, суточные, доставка материалов, оборудования,)  </t>
  </si>
  <si>
    <t>Мероприятия связанные с проведением государственной итоговой аттестации учащихся 9 – 11 классов, учебно-тренировочные испытания, учебно-тренировочных испытаний</t>
  </si>
  <si>
    <t>Открытие и закрытие года педагога и наставника</t>
  </si>
  <si>
    <t>Наименование целевого показателя</t>
  </si>
  <si>
    <t>Среднемесячная заработная плата педагогических работников муниципальных дошкольных образовательных учреждений</t>
  </si>
  <si>
    <t>Среднемесячная номинальная начисленая заработная плата работников муниципальных дошкольных образовательных учреждений</t>
  </si>
  <si>
    <t>Обновление УМК и оснащение предметно-пространственной среды ДОО средствами обучения и воспитания в соответсвии с ФГОС ДО</t>
  </si>
  <si>
    <t>Доля детей в возрасте 1-6 лет, получающих услугу в муниципальных образовательных организациях, в общей численночти детей в возрасте 1-6лет</t>
  </si>
  <si>
    <t>Доля муниципальных дошкольных образовательных организаций, здания которых находятся в аварийном состоянии или требуют капитального ремонта, в общем числе муниципальных дошкольных образовательных организациях</t>
  </si>
  <si>
    <t>Доступность дошкольного образования для детей в возрасте от 2 месяцев до семи лет</t>
  </si>
  <si>
    <t>Среднемесячная номинальная начисленная заработная плата работников муниципальных дошкольных образовательных учреждений</t>
  </si>
  <si>
    <t>60</t>
  </si>
  <si>
    <t>20</t>
  </si>
  <si>
    <t>Охват детей дошкольным образованием</t>
  </si>
  <si>
    <t xml:space="preserve">Среднемесячная  заработная плата педагогических  работников муниципальных общеобразовательных учреждений,  руб  </t>
  </si>
  <si>
    <t>Среднемесячная номинальная начисленная заработная плата работников муниципальных общеобразовательных организаций</t>
  </si>
  <si>
    <t>Среднемесячная номинальная начисленная заработная плата учителей муниципальных  общеобразовательных организаций</t>
  </si>
  <si>
    <t>Доля муниципальных  общеобразовательных  учреждений  укрепивших материально- техническую базу в общем количестве муниципальных общеобразовательных учреждений.</t>
  </si>
  <si>
    <t>Охват горячим питанием</t>
  </si>
  <si>
    <t>Доля муниципальных общеобразовательных организаций, здания которых находятся в аварийном состоянии или требуют капитального ремонта, в общем количестве муниципальных общеобразовательных организаций</t>
  </si>
  <si>
    <t>Доля детей, принявших участие в городских , региональных конкурсах, олимпиадах, научно- практических конференциях</t>
  </si>
  <si>
    <t>Доля детей первой и второй групп здоровья в общей численности обучающихся в муниципальных общеобразовательных организациях</t>
  </si>
  <si>
    <t>Наименование  целевого показателя</t>
  </si>
  <si>
    <t xml:space="preserve">Среднемесячная заработная плата  педагогических  работников муниципальных  учреждений дополнительного образования, руб  </t>
  </si>
  <si>
    <t>Доля муниципальных  учреждений дополнительного образования укрепивших материально- техническую базу в общем количестве муниципальных учреждений дополнительного образования.</t>
  </si>
  <si>
    <t>80</t>
  </si>
  <si>
    <t xml:space="preserve">Доля детей в возрасте от 5 до 18 лет,     обучающихся по дополнительным             образовательным программам, в общей       
численности детей этого возраста
</t>
  </si>
  <si>
    <t>90</t>
  </si>
  <si>
    <t>Доля детей в возрасте от 5 до 18 лет, охваченных дополнительным образованием</t>
  </si>
  <si>
    <t>Доля населения возрастной категории от 7 до 17 лет, получивших услугу по отдыху и оздоровлению на базе стационарных учреждений (санаторные лагеря, загородные лагеря)</t>
  </si>
  <si>
    <t xml:space="preserve">Удельный вес детей в возрасте от 7 до 17 лет, охваченных всеми формами отдыха и оздоровления, к общему числу детей от 7 до 17 </t>
  </si>
  <si>
    <t>Удельный вес детей в возрасте от 7 до 18 лет, находящихся в ТЖС, охваченных всеми формами отдыха и оздоровления, к общему числу детей от 7 до 18 лет в ТЖС</t>
  </si>
  <si>
    <t>п.4.3</t>
  </si>
  <si>
    <t>Доля учителей, и руководителей, участвующих в семинарах, консультациях,  курсах повышения квалификации в общей численности учителей.</t>
  </si>
  <si>
    <t>Доля молодых педагогов (5 лет), закрепившихся в образовательных учреждениях</t>
  </si>
  <si>
    <t>Доля педагогов и руководителей, получивших в установленном порядке первую, высшую квалификационную категорию и подтверждение соответствия занимаемой должности, в общей численности педагогов и руководителей, подлежащих аттестации</t>
  </si>
  <si>
    <t>Количество студентов СПО целевого обучения по специальности «Сестринское дело»</t>
  </si>
  <si>
    <t>Иные межбюджетные трансферты на оплату питания
обучающихся в муниципальных организациях, 
осваивающих образовательные программы дошкольного образования, 
являющихся детьми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</si>
  <si>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 xml:space="preserve">Оплата продуктов питания </t>
  </si>
  <si>
    <t>Обеспечение выплат ежемесячного денежного вознаграждения
советникам директоров по воспитанию и взаимодействию с детскими общественными
объединениями муниципальных общеобразовательных организаций</t>
  </si>
  <si>
    <t>Выплата заработной платы</t>
  </si>
  <si>
    <t>Городской конкурс «Дангина», "Батор"</t>
  </si>
  <si>
    <t>Конкурс чиецов Война.Вечнв.Победа</t>
  </si>
  <si>
    <t>14</t>
  </si>
  <si>
    <t>89</t>
  </si>
  <si>
    <t>26</t>
  </si>
  <si>
    <t>92,7</t>
  </si>
  <si>
    <t>Остаток лимитов сложился в связи с закрытием корпуса д/с Подснежник по ул.Даванской( з/плата)</t>
  </si>
  <si>
    <t>По фактической потребности учреждений (карантины, болезни)</t>
  </si>
  <si>
    <t>п.2.1,2.2,2.3,2.4,2.5,2.6,2.7,2.8,2.9,2.10,2.11,2.12,2.13</t>
  </si>
  <si>
    <t>п.,2.11,2.12</t>
  </si>
  <si>
    <t>Коммунальные услуги, расход по фактической потребности</t>
  </si>
  <si>
    <t>Выплата классного руководства, по фактической потребности, кредиторская задолж.отсутствует</t>
  </si>
  <si>
    <t>п.2.1,2.9</t>
  </si>
  <si>
    <t>Заработная плата выплачена в полном объеме, по фактической потребности</t>
  </si>
  <si>
    <t xml:space="preserve">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дополнительно предусмотренных на выплату разницы районных коэффициентов, утвержденных федеральными и региональными правовыми актами, необходимых для выплаты советникам директоров муниципальных общеобразовательных организаций</t>
  </si>
  <si>
    <t>п.3.1,3.2,3.3</t>
  </si>
  <si>
    <t>п.3.1,п.3.2</t>
  </si>
  <si>
    <t xml:space="preserve">Переходящий контракт МАОУ ДО ДЮСШ текущий ремонт </t>
  </si>
  <si>
    <t>п.4.1,4.2, 4.3</t>
  </si>
  <si>
    <t>Форум Россия- это мы</t>
  </si>
  <si>
    <t>Стратегическая сессия управленческих команд</t>
  </si>
  <si>
    <t>Премии по результатам сдачи ЕГЭ (100 баллов)</t>
  </si>
  <si>
    <t>Коммунальные услуги, фактическая потребность</t>
  </si>
  <si>
    <t>п.5.1,5.2,5.3,5.4</t>
  </si>
  <si>
    <t>п.3.1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</si>
</sst>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7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/>
    <xf numFmtId="49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4" fontId="0" fillId="2" borderId="0" xfId="0" applyNumberFormat="1" applyFill="1"/>
    <xf numFmtId="4" fontId="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2" borderId="0" xfId="0" applyFont="1" applyFill="1"/>
    <xf numFmtId="0" fontId="11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9" fontId="22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vertical="center" wrapText="1"/>
    </xf>
    <xf numFmtId="0" fontId="10" fillId="0" borderId="1" xfId="0" applyFont="1" applyBorder="1"/>
    <xf numFmtId="4" fontId="23" fillId="0" borderId="1" xfId="0" applyNumberFormat="1" applyFont="1" applyBorder="1" applyAlignment="1">
      <alignment horizontal="center"/>
    </xf>
    <xf numFmtId="4" fontId="23" fillId="2" borderId="1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4" fontId="10" fillId="2" borderId="0" xfId="0" applyNumberFormat="1" applyFont="1" applyFill="1"/>
    <xf numFmtId="0" fontId="24" fillId="0" borderId="0" xfId="0" applyFont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" fontId="21" fillId="2" borderId="0" xfId="0" applyNumberFormat="1" applyFont="1" applyFill="1" applyAlignment="1">
      <alignment vertical="center" wrapText="1"/>
    </xf>
    <xf numFmtId="0" fontId="9" fillId="0" borderId="0" xfId="0" applyFont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4" fontId="21" fillId="2" borderId="0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9" fillId="0" borderId="0" xfId="0" applyFont="1"/>
    <xf numFmtId="0" fontId="30" fillId="0" borderId="8" xfId="0" applyFont="1" applyBorder="1" applyAlignment="1">
      <alignment horizontal="center"/>
    </xf>
    <xf numFmtId="0" fontId="4" fillId="0" borderId="2" xfId="0" applyFont="1" applyBorder="1" applyAlignment="1">
      <alignment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vertical="center" wrapText="1"/>
    </xf>
    <xf numFmtId="4" fontId="1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vertical="center" wrapText="1"/>
    </xf>
    <xf numFmtId="49" fontId="19" fillId="0" borderId="1" xfId="0" applyNumberFormat="1" applyFont="1" applyBorder="1" applyAlignment="1">
      <alignment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28" fillId="0" borderId="2" xfId="0" applyNumberFormat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center" vertical="center" wrapText="1"/>
    </xf>
    <xf numFmtId="4" fontId="28" fillId="0" borderId="7" xfId="0" applyNumberFormat="1" applyFont="1" applyBorder="1" applyAlignment="1">
      <alignment horizontal="center" vertical="center" wrapText="1"/>
    </xf>
    <xf numFmtId="4" fontId="25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9" fillId="2" borderId="7" xfId="0" applyNumberFormat="1" applyFont="1" applyFill="1" applyBorder="1" applyAlignment="1">
      <alignment vertical="center" wrapText="1"/>
    </xf>
    <xf numFmtId="4" fontId="19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19" fillId="2" borderId="7" xfId="0" applyNumberFormat="1" applyFont="1" applyFill="1" applyBorder="1" applyAlignment="1">
      <alignment vertical="center" wrapText="1"/>
    </xf>
    <xf numFmtId="49" fontId="19" fillId="2" borderId="3" xfId="0" applyNumberFormat="1" applyFont="1" applyFill="1" applyBorder="1" applyAlignment="1">
      <alignment vertical="center" wrapText="1"/>
    </xf>
    <xf numFmtId="49" fontId="19" fillId="0" borderId="7" xfId="0" applyNumberFormat="1" applyFont="1" applyBorder="1" applyAlignment="1">
      <alignment vertical="center" wrapText="1"/>
    </xf>
    <xf numFmtId="49" fontId="19" fillId="0" borderId="3" xfId="0" applyNumberFormat="1" applyFont="1" applyBorder="1" applyAlignment="1">
      <alignment vertical="center" wrapText="1"/>
    </xf>
    <xf numFmtId="49" fontId="9" fillId="2" borderId="2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" fontId="9" fillId="0" borderId="2" xfId="0" applyNumberFormat="1" applyFont="1" applyBorder="1" applyAlignment="1">
      <alignment horizontal="center" vertical="center" wrapText="1"/>
    </xf>
    <xf numFmtId="16" fontId="9" fillId="0" borderId="7" xfId="0" applyNumberFormat="1" applyFont="1" applyBorder="1" applyAlignment="1">
      <alignment horizontal="center" vertical="center" wrapText="1"/>
    </xf>
    <xf numFmtId="16" fontId="9" fillId="0" borderId="3" xfId="0" applyNumberFormat="1" applyFont="1" applyBorder="1" applyAlignment="1">
      <alignment horizontal="center" vertical="center" wrapText="1"/>
    </xf>
    <xf numFmtId="4" fontId="19" fillId="2" borderId="2" xfId="0" applyNumberFormat="1" applyFont="1" applyFill="1" applyBorder="1" applyAlignment="1">
      <alignment horizontal="center" vertical="center" wrapText="1"/>
    </xf>
    <xf numFmtId="4" fontId="19" fillId="2" borderId="7" xfId="0" applyNumberFormat="1" applyFont="1" applyFill="1" applyBorder="1" applyAlignment="1">
      <alignment horizontal="center" vertical="center" wrapText="1"/>
    </xf>
    <xf numFmtId="4" fontId="19" fillId="2" borderId="3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28" fillId="0" borderId="2" xfId="0" applyNumberFormat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/>
    </xf>
    <xf numFmtId="0" fontId="16" fillId="0" borderId="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right" vertical="center" wrapText="1"/>
    </xf>
    <xf numFmtId="0" fontId="23" fillId="0" borderId="5" xfId="0" applyFont="1" applyBorder="1" applyAlignment="1">
      <alignment horizontal="right" vertical="center" wrapText="1"/>
    </xf>
    <xf numFmtId="0" fontId="23" fillId="0" borderId="6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3" fontId="19" fillId="2" borderId="2" xfId="0" applyNumberFormat="1" applyFont="1" applyFill="1" applyBorder="1" applyAlignment="1">
      <alignment horizontal="center" vertical="center" wrapText="1"/>
    </xf>
    <xf numFmtId="3" fontId="19" fillId="2" borderId="3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Border="1" applyAlignment="1">
      <alignment horizontal="center" vertical="center" wrapText="1"/>
    </xf>
    <xf numFmtId="3" fontId="19" fillId="0" borderId="3" xfId="0" applyNumberFormat="1" applyFont="1" applyBorder="1" applyAlignment="1">
      <alignment horizontal="center" vertical="center" wrapText="1"/>
    </xf>
    <xf numFmtId="4" fontId="28" fillId="0" borderId="7" xfId="0" applyNumberFormat="1" applyFont="1" applyBorder="1" applyAlignment="1">
      <alignment horizontal="center" vertical="center" wrapText="1"/>
    </xf>
    <xf numFmtId="4" fontId="23" fillId="0" borderId="7" xfId="0" applyNumberFormat="1" applyFont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 wrapText="1"/>
    </xf>
    <xf numFmtId="16" fontId="13" fillId="0" borderId="2" xfId="0" applyNumberFormat="1" applyFont="1" applyBorder="1" applyAlignment="1">
      <alignment horizontal="center" vertical="center" wrapText="1"/>
    </xf>
    <xf numFmtId="16" fontId="13" fillId="0" borderId="3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49" fontId="28" fillId="2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right"/>
    </xf>
    <xf numFmtId="0" fontId="23" fillId="0" borderId="5" xfId="0" applyFont="1" applyBorder="1" applyAlignment="1">
      <alignment horizontal="right"/>
    </xf>
    <xf numFmtId="0" fontId="23" fillId="0" borderId="6" xfId="0" applyFont="1" applyBorder="1" applyAlignment="1">
      <alignment horizontal="right"/>
    </xf>
    <xf numFmtId="49" fontId="28" fillId="0" borderId="2" xfId="0" applyNumberFormat="1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28" fillId="0" borderId="7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" fontId="28" fillId="2" borderId="2" xfId="0" applyNumberFormat="1" applyFont="1" applyFill="1" applyBorder="1" applyAlignment="1">
      <alignment horizontal="center" vertical="center" wrapText="1"/>
    </xf>
    <xf numFmtId="4" fontId="28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7"/>
  <sheetViews>
    <sheetView tabSelected="1" view="pageBreakPreview" topLeftCell="B309" zoomScaleNormal="100" zoomScaleSheetLayoutView="100" workbookViewId="0">
      <selection activeCell="B255" sqref="A255:K327"/>
    </sheetView>
  </sheetViews>
  <sheetFormatPr defaultRowHeight="15" x14ac:dyDescent="0.25"/>
  <cols>
    <col min="1" max="1" width="7.28515625" customWidth="1"/>
    <col min="2" max="2" width="31.42578125" customWidth="1"/>
    <col min="3" max="3" width="13.85546875" customWidth="1"/>
    <col min="4" max="4" width="43.42578125" customWidth="1"/>
    <col min="5" max="5" width="9.85546875" customWidth="1"/>
    <col min="6" max="7" width="14.42578125" customWidth="1"/>
    <col min="8" max="8" width="22.42578125" customWidth="1"/>
    <col min="9" max="9" width="13.85546875" style="14" customWidth="1"/>
    <col min="10" max="10" width="12.7109375" customWidth="1"/>
    <col min="11" max="11" width="20.85546875" customWidth="1"/>
  </cols>
  <sheetData>
    <row r="1" spans="1:17" x14ac:dyDescent="0.25">
      <c r="E1" s="88"/>
      <c r="F1" s="88"/>
      <c r="G1" s="88"/>
      <c r="H1" s="88"/>
    </row>
    <row r="2" spans="1:17" x14ac:dyDescent="0.25">
      <c r="E2" s="88"/>
      <c r="F2" s="88"/>
      <c r="G2" s="88"/>
      <c r="H2" s="88"/>
    </row>
    <row r="3" spans="1:17" x14ac:dyDescent="0.25">
      <c r="E3" s="88"/>
      <c r="F3" s="88"/>
      <c r="G3" s="88"/>
      <c r="H3" s="88"/>
    </row>
    <row r="4" spans="1:17" x14ac:dyDescent="0.25">
      <c r="C4" s="215" t="s">
        <v>345</v>
      </c>
      <c r="D4" s="215"/>
      <c r="E4" s="215"/>
      <c r="F4" s="215"/>
      <c r="G4" s="215"/>
      <c r="H4" s="215"/>
      <c r="I4" s="215"/>
      <c r="J4" s="215"/>
    </row>
    <row r="5" spans="1:17" x14ac:dyDescent="0.25">
      <c r="C5" s="215"/>
      <c r="D5" s="215"/>
      <c r="E5" s="215"/>
      <c r="F5" s="215"/>
      <c r="G5" s="215"/>
      <c r="H5" s="215"/>
      <c r="I5" s="215"/>
      <c r="J5" s="215"/>
    </row>
    <row r="6" spans="1:17" x14ac:dyDescent="0.25">
      <c r="C6" s="215"/>
      <c r="D6" s="215"/>
      <c r="E6" s="215"/>
      <c r="F6" s="215"/>
      <c r="G6" s="215"/>
      <c r="H6" s="215"/>
      <c r="I6" s="215"/>
      <c r="J6" s="215"/>
    </row>
    <row r="7" spans="1:17" x14ac:dyDescent="0.25">
      <c r="A7" s="17"/>
      <c r="B7" s="17"/>
      <c r="C7" s="17"/>
      <c r="D7" s="17"/>
      <c r="E7" s="17"/>
      <c r="F7" s="17"/>
      <c r="G7" s="17"/>
      <c r="H7" s="17"/>
      <c r="I7" s="18"/>
      <c r="J7" s="17"/>
      <c r="K7" s="17"/>
    </row>
    <row r="8" spans="1:17" x14ac:dyDescent="0.25">
      <c r="A8" s="17"/>
      <c r="B8" s="17"/>
      <c r="C8" s="17"/>
      <c r="D8" s="17"/>
      <c r="E8" s="17"/>
      <c r="F8" s="17"/>
      <c r="G8" s="17"/>
      <c r="H8" s="17"/>
      <c r="I8" s="18"/>
      <c r="J8" s="17"/>
      <c r="K8" s="17"/>
    </row>
    <row r="9" spans="1:17" ht="18.75" x14ac:dyDescent="0.3">
      <c r="A9" s="267" t="s">
        <v>262</v>
      </c>
      <c r="B9" s="267"/>
      <c r="C9" s="267"/>
      <c r="D9" s="267"/>
      <c r="E9" s="267"/>
      <c r="F9" s="267"/>
      <c r="G9" s="267"/>
      <c r="H9" s="267"/>
      <c r="I9" s="267"/>
      <c r="J9" s="267"/>
      <c r="K9" s="267"/>
    </row>
    <row r="10" spans="1:17" ht="28.5" customHeight="1" x14ac:dyDescent="0.3">
      <c r="A10" s="19"/>
      <c r="B10" s="89" t="s">
        <v>282</v>
      </c>
      <c r="C10" s="216" t="s">
        <v>283</v>
      </c>
      <c r="D10" s="216"/>
      <c r="E10" s="216"/>
      <c r="F10" s="216"/>
      <c r="G10" s="216"/>
      <c r="H10" s="216"/>
      <c r="I10" s="216"/>
      <c r="J10" s="216"/>
      <c r="K10" s="216"/>
    </row>
    <row r="11" spans="1:17" ht="27.75" customHeight="1" x14ac:dyDescent="0.3">
      <c r="A11" s="19"/>
      <c r="B11" s="89" t="s">
        <v>284</v>
      </c>
      <c r="C11" s="216" t="s">
        <v>285</v>
      </c>
      <c r="D11" s="216"/>
      <c r="E11" s="216"/>
      <c r="F11" s="216"/>
      <c r="G11" s="216"/>
      <c r="H11" s="216"/>
      <c r="I11" s="216"/>
      <c r="J11" s="216"/>
      <c r="K11" s="216"/>
    </row>
    <row r="12" spans="1:17" ht="21.75" customHeight="1" x14ac:dyDescent="0.25">
      <c r="A12" s="250" t="s">
        <v>280</v>
      </c>
      <c r="B12" s="201" t="s">
        <v>0</v>
      </c>
      <c r="C12" s="201" t="s">
        <v>1</v>
      </c>
      <c r="D12" s="201" t="s">
        <v>295</v>
      </c>
      <c r="E12" s="201" t="s">
        <v>3</v>
      </c>
      <c r="F12" s="269" t="s">
        <v>296</v>
      </c>
      <c r="G12" s="270"/>
      <c r="H12" s="207" t="s">
        <v>359</v>
      </c>
      <c r="I12" s="269" t="s">
        <v>297</v>
      </c>
      <c r="J12" s="270"/>
      <c r="K12" s="207" t="s">
        <v>300</v>
      </c>
      <c r="L12" s="4"/>
      <c r="M12" s="4"/>
      <c r="N12" s="3"/>
      <c r="O12" s="6"/>
      <c r="P12" s="6"/>
      <c r="Q12" s="6"/>
    </row>
    <row r="13" spans="1:17" ht="23.25" customHeight="1" x14ac:dyDescent="0.25">
      <c r="A13" s="250"/>
      <c r="B13" s="201"/>
      <c r="C13" s="201"/>
      <c r="D13" s="201"/>
      <c r="E13" s="201"/>
      <c r="F13" s="271"/>
      <c r="G13" s="272"/>
      <c r="H13" s="208"/>
      <c r="I13" s="271"/>
      <c r="J13" s="272"/>
      <c r="K13" s="268"/>
      <c r="L13" s="4"/>
      <c r="M13" s="4"/>
      <c r="N13" s="3"/>
      <c r="O13" s="6"/>
      <c r="P13" s="6"/>
      <c r="Q13" s="6"/>
    </row>
    <row r="14" spans="1:17" x14ac:dyDescent="0.25">
      <c r="A14" s="250"/>
      <c r="B14" s="201"/>
      <c r="C14" s="201"/>
      <c r="D14" s="201"/>
      <c r="E14" s="201"/>
      <c r="F14" s="246">
        <v>2024</v>
      </c>
      <c r="G14" s="246"/>
      <c r="H14" s="209">
        <v>2024</v>
      </c>
      <c r="I14" s="273">
        <v>2024</v>
      </c>
      <c r="J14" s="274"/>
      <c r="K14" s="268"/>
      <c r="L14" s="7"/>
      <c r="M14" s="7"/>
      <c r="N14" s="3"/>
      <c r="O14" s="6"/>
      <c r="P14" s="6"/>
      <c r="Q14" s="6"/>
    </row>
    <row r="15" spans="1:17" ht="66" customHeight="1" x14ac:dyDescent="0.25">
      <c r="A15" s="237">
        <v>1</v>
      </c>
      <c r="B15" s="157" t="s">
        <v>5</v>
      </c>
      <c r="C15" s="238" t="s">
        <v>301</v>
      </c>
      <c r="D15" s="223"/>
      <c r="E15" s="20"/>
      <c r="F15" s="21" t="s">
        <v>6</v>
      </c>
      <c r="G15" s="21" t="s">
        <v>321</v>
      </c>
      <c r="H15" s="210"/>
      <c r="I15" s="22" t="s">
        <v>298</v>
      </c>
      <c r="J15" s="21" t="s">
        <v>299</v>
      </c>
      <c r="K15" s="208"/>
      <c r="L15" s="6"/>
      <c r="M15" s="6"/>
      <c r="N15" s="6"/>
      <c r="O15" s="6"/>
      <c r="P15" s="6"/>
      <c r="Q15" s="6"/>
    </row>
    <row r="16" spans="1:17" ht="33" customHeight="1" x14ac:dyDescent="0.25">
      <c r="A16" s="237"/>
      <c r="B16" s="158"/>
      <c r="C16" s="239"/>
      <c r="D16" s="223"/>
      <c r="E16" s="20" t="s">
        <v>164</v>
      </c>
      <c r="F16" s="23">
        <f t="shared" ref="F16:G16" si="0">F17+F18+F19</f>
        <v>214653.57</v>
      </c>
      <c r="G16" s="23">
        <f t="shared" si="0"/>
        <v>212803.66</v>
      </c>
      <c r="H16" s="23"/>
      <c r="I16" s="24"/>
      <c r="J16" s="23"/>
      <c r="K16" s="23"/>
      <c r="L16" s="6"/>
      <c r="M16" s="6"/>
      <c r="N16" s="6"/>
      <c r="O16" s="6"/>
      <c r="P16" s="6"/>
      <c r="Q16" s="6"/>
    </row>
    <row r="17" spans="1:17" ht="29.25" customHeight="1" x14ac:dyDescent="0.25">
      <c r="A17" s="237"/>
      <c r="B17" s="158"/>
      <c r="C17" s="239"/>
      <c r="D17" s="223"/>
      <c r="E17" s="25" t="s">
        <v>10</v>
      </c>
      <c r="F17" s="23">
        <f t="shared" ref="F17:G17" si="1">F47</f>
        <v>167424.03</v>
      </c>
      <c r="G17" s="23">
        <f t="shared" si="1"/>
        <v>167398.28</v>
      </c>
      <c r="H17" s="23"/>
      <c r="I17" s="24"/>
      <c r="J17" s="23"/>
      <c r="K17" s="23"/>
      <c r="L17" s="6"/>
      <c r="M17" s="6"/>
      <c r="N17" s="6"/>
      <c r="O17" s="6"/>
      <c r="P17" s="6"/>
      <c r="Q17" s="6"/>
    </row>
    <row r="18" spans="1:17" ht="29.25" customHeight="1" x14ac:dyDescent="0.25">
      <c r="A18" s="237"/>
      <c r="B18" s="158"/>
      <c r="C18" s="239"/>
      <c r="D18" s="223"/>
      <c r="E18" s="25" t="s">
        <v>11</v>
      </c>
      <c r="F18" s="23">
        <f t="shared" ref="F18:G18" si="2">F48</f>
        <v>47229.539999999994</v>
      </c>
      <c r="G18" s="23">
        <f t="shared" si="2"/>
        <v>45405.380000000005</v>
      </c>
      <c r="H18" s="23"/>
      <c r="I18" s="24"/>
      <c r="J18" s="23"/>
      <c r="K18" s="23"/>
      <c r="L18" s="6"/>
      <c r="M18" s="6"/>
      <c r="N18" s="6"/>
      <c r="O18" s="6"/>
      <c r="P18" s="6"/>
      <c r="Q18" s="6"/>
    </row>
    <row r="19" spans="1:17" ht="36" customHeight="1" x14ac:dyDescent="0.25">
      <c r="A19" s="237"/>
      <c r="B19" s="159"/>
      <c r="C19" s="239"/>
      <c r="D19" s="223"/>
      <c r="E19" s="26" t="s">
        <v>261</v>
      </c>
      <c r="F19" s="27">
        <f t="shared" ref="F19:G19" si="3">F49</f>
        <v>0</v>
      </c>
      <c r="G19" s="27">
        <f t="shared" si="3"/>
        <v>0</v>
      </c>
      <c r="H19" s="27"/>
      <c r="I19" s="28"/>
      <c r="J19" s="27"/>
      <c r="K19" s="27"/>
    </row>
    <row r="20" spans="1:17" ht="49.5" customHeight="1" x14ac:dyDescent="0.25">
      <c r="A20" s="29"/>
      <c r="B20" s="30" t="s">
        <v>7</v>
      </c>
      <c r="C20" s="239"/>
      <c r="D20" s="223"/>
      <c r="E20" s="26"/>
      <c r="F20" s="31">
        <f t="shared" ref="F20:G20" si="4">F19+F18+F17</f>
        <v>214653.57</v>
      </c>
      <c r="G20" s="31">
        <f t="shared" si="4"/>
        <v>212803.66</v>
      </c>
      <c r="H20" s="31"/>
      <c r="I20" s="32"/>
      <c r="J20" s="31"/>
      <c r="K20" s="31"/>
    </row>
    <row r="21" spans="1:17" ht="99" customHeight="1" x14ac:dyDescent="0.25">
      <c r="A21" s="33" t="s">
        <v>8</v>
      </c>
      <c r="B21" s="30" t="s">
        <v>281</v>
      </c>
      <c r="C21" s="240"/>
      <c r="D21" s="223"/>
      <c r="E21" s="34"/>
      <c r="F21" s="31">
        <f>F22+F24+F25+F26+F31+F32+F33+F28</f>
        <v>195897.63</v>
      </c>
      <c r="G21" s="31">
        <f>G22+G24+G25+G26+G31+G32+G33+G28</f>
        <v>194099.22</v>
      </c>
      <c r="H21" s="31"/>
      <c r="I21" s="31"/>
      <c r="J21" s="31"/>
      <c r="K21" s="31"/>
    </row>
    <row r="22" spans="1:17" ht="99" customHeight="1" x14ac:dyDescent="0.25">
      <c r="A22" s="211" t="s">
        <v>151</v>
      </c>
      <c r="B22" s="157" t="s">
        <v>9</v>
      </c>
      <c r="C22" s="213" t="s">
        <v>303</v>
      </c>
      <c r="D22" s="166" t="s">
        <v>302</v>
      </c>
      <c r="E22" s="175" t="s">
        <v>10</v>
      </c>
      <c r="F22" s="148">
        <v>100102.59</v>
      </c>
      <c r="G22" s="148">
        <v>100102.59</v>
      </c>
      <c r="H22" s="31" t="s">
        <v>360</v>
      </c>
      <c r="I22" s="31">
        <v>58949</v>
      </c>
      <c r="J22" s="31">
        <v>60238.78</v>
      </c>
      <c r="K22" s="31"/>
    </row>
    <row r="23" spans="1:17" ht="105" customHeight="1" x14ac:dyDescent="0.25">
      <c r="A23" s="212"/>
      <c r="B23" s="159"/>
      <c r="C23" s="214"/>
      <c r="D23" s="167"/>
      <c r="E23" s="177"/>
      <c r="F23" s="149"/>
      <c r="G23" s="149"/>
      <c r="H23" s="31" t="s">
        <v>361</v>
      </c>
      <c r="I23" s="32">
        <v>51348</v>
      </c>
      <c r="J23" s="31">
        <v>54115.4</v>
      </c>
      <c r="K23" s="31"/>
    </row>
    <row r="24" spans="1:17" ht="33.75" hidden="1" customHeight="1" x14ac:dyDescent="0.25">
      <c r="A24" s="211" t="s">
        <v>152</v>
      </c>
      <c r="B24" s="157" t="s">
        <v>32</v>
      </c>
      <c r="C24" s="238" t="s">
        <v>301</v>
      </c>
      <c r="D24" s="34"/>
      <c r="E24" s="26" t="s">
        <v>10</v>
      </c>
      <c r="F24" s="31">
        <v>0</v>
      </c>
      <c r="G24" s="31">
        <v>0</v>
      </c>
      <c r="H24" s="31"/>
      <c r="I24" s="112"/>
      <c r="J24" s="113"/>
      <c r="K24" s="31"/>
    </row>
    <row r="25" spans="1:17" ht="24" hidden="1" customHeight="1" x14ac:dyDescent="0.25">
      <c r="A25" s="212"/>
      <c r="B25" s="159"/>
      <c r="C25" s="239"/>
      <c r="D25" s="96"/>
      <c r="E25" s="26" t="s">
        <v>11</v>
      </c>
      <c r="F25" s="31">
        <v>0</v>
      </c>
      <c r="G25" s="31">
        <v>0</v>
      </c>
      <c r="H25" s="31"/>
      <c r="I25" s="112"/>
      <c r="J25" s="113"/>
      <c r="K25" s="31"/>
    </row>
    <row r="26" spans="1:17" ht="48" customHeight="1" x14ac:dyDescent="0.25">
      <c r="A26" s="211" t="s">
        <v>153</v>
      </c>
      <c r="B26" s="157" t="s">
        <v>278</v>
      </c>
      <c r="C26" s="239"/>
      <c r="D26" s="223" t="s">
        <v>346</v>
      </c>
      <c r="E26" s="175" t="s">
        <v>11</v>
      </c>
      <c r="F26" s="148">
        <v>38059.06</v>
      </c>
      <c r="G26" s="148">
        <v>36260.65</v>
      </c>
      <c r="H26" s="118" t="s">
        <v>362</v>
      </c>
      <c r="I26" s="116" t="s">
        <v>381</v>
      </c>
      <c r="J26" s="117" t="s">
        <v>381</v>
      </c>
      <c r="K26" s="31" t="s">
        <v>403</v>
      </c>
    </row>
    <row r="27" spans="1:17" ht="92.25" customHeight="1" x14ac:dyDescent="0.25">
      <c r="A27" s="241"/>
      <c r="B27" s="158"/>
      <c r="C27" s="239"/>
      <c r="D27" s="223"/>
      <c r="E27" s="177"/>
      <c r="F27" s="149"/>
      <c r="G27" s="149"/>
      <c r="H27" s="119" t="s">
        <v>363</v>
      </c>
      <c r="I27" s="116">
        <v>71.099999999999994</v>
      </c>
      <c r="J27" s="117">
        <v>71.099999999999994</v>
      </c>
      <c r="K27" s="31"/>
    </row>
    <row r="28" spans="1:17" ht="129" customHeight="1" x14ac:dyDescent="0.25">
      <c r="A28" s="241"/>
      <c r="B28" s="158"/>
      <c r="C28" s="239"/>
      <c r="D28" s="223"/>
      <c r="E28" s="175" t="s">
        <v>10</v>
      </c>
      <c r="F28" s="148">
        <v>57735.98</v>
      </c>
      <c r="G28" s="148">
        <v>57735.98</v>
      </c>
      <c r="H28" s="31" t="s">
        <v>364</v>
      </c>
      <c r="I28" s="116">
        <v>20</v>
      </c>
      <c r="J28" s="117">
        <v>20</v>
      </c>
      <c r="K28" s="31"/>
    </row>
    <row r="29" spans="1:17" ht="58.5" customHeight="1" x14ac:dyDescent="0.25">
      <c r="A29" s="241"/>
      <c r="B29" s="158"/>
      <c r="C29" s="239"/>
      <c r="D29" s="223"/>
      <c r="E29" s="176"/>
      <c r="F29" s="150"/>
      <c r="G29" s="150"/>
      <c r="H29" s="133" t="s">
        <v>365</v>
      </c>
      <c r="I29" s="116">
        <v>100</v>
      </c>
      <c r="J29" s="117">
        <v>100</v>
      </c>
      <c r="K29" s="31"/>
    </row>
    <row r="30" spans="1:17" ht="78.75" customHeight="1" x14ac:dyDescent="0.25">
      <c r="A30" s="212"/>
      <c r="B30" s="159"/>
      <c r="C30" s="239"/>
      <c r="D30" s="223"/>
      <c r="E30" s="177"/>
      <c r="F30" s="149"/>
      <c r="G30" s="149"/>
      <c r="H30" s="31" t="s">
        <v>366</v>
      </c>
      <c r="I30" s="97">
        <v>51348</v>
      </c>
      <c r="J30" s="98">
        <v>54115.4</v>
      </c>
      <c r="K30" s="31"/>
    </row>
    <row r="31" spans="1:17" ht="36" hidden="1" customHeight="1" x14ac:dyDescent="0.25">
      <c r="A31" s="235" t="s">
        <v>154</v>
      </c>
      <c r="B31" s="236" t="s">
        <v>12</v>
      </c>
      <c r="C31" s="239"/>
      <c r="D31" s="34"/>
      <c r="E31" s="26" t="s">
        <v>10</v>
      </c>
      <c r="F31" s="31"/>
      <c r="G31" s="31"/>
      <c r="H31" s="31"/>
      <c r="I31" s="32"/>
      <c r="J31" s="31"/>
      <c r="K31" s="31"/>
    </row>
    <row r="32" spans="1:17" ht="19.5" hidden="1" customHeight="1" x14ac:dyDescent="0.25">
      <c r="A32" s="235"/>
      <c r="B32" s="236"/>
      <c r="C32" s="239"/>
      <c r="D32" s="34"/>
      <c r="E32" s="26" t="s">
        <v>11</v>
      </c>
      <c r="F32" s="31"/>
      <c r="G32" s="31"/>
      <c r="H32" s="31"/>
      <c r="I32" s="32"/>
      <c r="J32" s="31"/>
      <c r="K32" s="31"/>
    </row>
    <row r="33" spans="1:11" ht="71.25" hidden="1" customHeight="1" x14ac:dyDescent="0.25">
      <c r="A33" s="36" t="s">
        <v>155</v>
      </c>
      <c r="B33" s="30" t="s">
        <v>13</v>
      </c>
      <c r="C33" s="240"/>
      <c r="D33" s="34"/>
      <c r="E33" s="26" t="s">
        <v>10</v>
      </c>
      <c r="F33" s="37"/>
      <c r="G33" s="37"/>
      <c r="H33" s="37"/>
      <c r="I33" s="38"/>
      <c r="J33" s="37"/>
      <c r="K33" s="37"/>
    </row>
    <row r="34" spans="1:11" ht="45" customHeight="1" x14ac:dyDescent="0.25">
      <c r="A34" s="39" t="s">
        <v>156</v>
      </c>
      <c r="B34" s="40" t="s">
        <v>14</v>
      </c>
      <c r="C34" s="41"/>
      <c r="D34" s="93"/>
      <c r="E34" s="26" t="s">
        <v>11</v>
      </c>
      <c r="F34" s="42">
        <f t="shared" ref="F34:G34" si="5">F35+F36+F37+F38+F40+F41+F42</f>
        <v>13545.479999999998</v>
      </c>
      <c r="G34" s="42">
        <f t="shared" si="5"/>
        <v>13519.729999999998</v>
      </c>
      <c r="H34" s="168" t="s">
        <v>369</v>
      </c>
      <c r="I34" s="103" t="s">
        <v>367</v>
      </c>
      <c r="J34" s="104" t="s">
        <v>367</v>
      </c>
      <c r="K34" s="42"/>
    </row>
    <row r="35" spans="1:11" ht="26.25" customHeight="1" x14ac:dyDescent="0.25">
      <c r="A35" s="44" t="s">
        <v>157</v>
      </c>
      <c r="B35" s="30" t="s">
        <v>15</v>
      </c>
      <c r="C35" s="203" t="s">
        <v>301</v>
      </c>
      <c r="D35" s="34" t="s">
        <v>311</v>
      </c>
      <c r="E35" s="26" t="s">
        <v>11</v>
      </c>
      <c r="F35" s="45">
        <v>873.68</v>
      </c>
      <c r="G35" s="45">
        <v>873.68</v>
      </c>
      <c r="H35" s="190"/>
      <c r="I35" s="114" t="s">
        <v>367</v>
      </c>
      <c r="J35" s="115" t="s">
        <v>367</v>
      </c>
      <c r="K35" s="45"/>
    </row>
    <row r="36" spans="1:11" ht="22.5" customHeight="1" x14ac:dyDescent="0.25">
      <c r="A36" s="44" t="s">
        <v>158</v>
      </c>
      <c r="B36" s="30" t="s">
        <v>16</v>
      </c>
      <c r="C36" s="203"/>
      <c r="D36" s="34" t="s">
        <v>304</v>
      </c>
      <c r="E36" s="26" t="s">
        <v>11</v>
      </c>
      <c r="F36" s="45">
        <v>3038.45</v>
      </c>
      <c r="G36" s="45">
        <v>3038.45</v>
      </c>
      <c r="H36" s="190"/>
      <c r="I36" s="114" t="s">
        <v>367</v>
      </c>
      <c r="J36" s="115" t="s">
        <v>367</v>
      </c>
      <c r="K36" s="45"/>
    </row>
    <row r="37" spans="1:11" ht="55.5" customHeight="1" x14ac:dyDescent="0.25">
      <c r="A37" s="46" t="s">
        <v>159</v>
      </c>
      <c r="B37" s="30" t="s">
        <v>17</v>
      </c>
      <c r="C37" s="203"/>
      <c r="D37" s="34" t="s">
        <v>306</v>
      </c>
      <c r="E37" s="26" t="s">
        <v>11</v>
      </c>
      <c r="F37" s="45">
        <v>4889.57</v>
      </c>
      <c r="G37" s="45">
        <v>4889.57</v>
      </c>
      <c r="H37" s="191"/>
      <c r="I37" s="114" t="s">
        <v>367</v>
      </c>
      <c r="J37" s="115" t="s">
        <v>367</v>
      </c>
      <c r="K37" s="45"/>
    </row>
    <row r="38" spans="1:11" ht="44.25" customHeight="1" x14ac:dyDescent="0.25">
      <c r="A38" s="46" t="s">
        <v>160</v>
      </c>
      <c r="B38" s="30" t="s">
        <v>18</v>
      </c>
      <c r="C38" s="203"/>
      <c r="D38" s="96"/>
      <c r="E38" s="26" t="s">
        <v>11</v>
      </c>
      <c r="F38" s="27"/>
      <c r="G38" s="27"/>
      <c r="H38" s="27"/>
      <c r="I38" s="110"/>
      <c r="J38" s="113"/>
      <c r="K38" s="31"/>
    </row>
    <row r="39" spans="1:11" ht="44.25" customHeight="1" x14ac:dyDescent="0.25">
      <c r="A39" s="211" t="s">
        <v>161</v>
      </c>
      <c r="B39" s="157" t="s">
        <v>19</v>
      </c>
      <c r="C39" s="203"/>
      <c r="D39" s="175" t="s">
        <v>305</v>
      </c>
      <c r="E39" s="96" t="s">
        <v>10</v>
      </c>
      <c r="F39" s="27">
        <v>5110.66</v>
      </c>
      <c r="G39" s="27">
        <v>5110.66</v>
      </c>
      <c r="H39" s="148" t="s">
        <v>364</v>
      </c>
      <c r="I39" s="110" t="s">
        <v>368</v>
      </c>
      <c r="J39" s="113" t="s">
        <v>368</v>
      </c>
      <c r="K39" s="148"/>
    </row>
    <row r="40" spans="1:11" ht="41.25" customHeight="1" x14ac:dyDescent="0.25">
      <c r="A40" s="212"/>
      <c r="B40" s="159"/>
      <c r="C40" s="203"/>
      <c r="D40" s="177"/>
      <c r="E40" s="26" t="s">
        <v>11</v>
      </c>
      <c r="F40" s="27">
        <v>268.98</v>
      </c>
      <c r="G40" s="27">
        <v>268.98</v>
      </c>
      <c r="H40" s="150"/>
      <c r="I40" s="110" t="s">
        <v>368</v>
      </c>
      <c r="J40" s="113" t="s">
        <v>368</v>
      </c>
      <c r="K40" s="150"/>
    </row>
    <row r="41" spans="1:11" ht="50.25" customHeight="1" x14ac:dyDescent="0.25">
      <c r="A41" s="202" t="s">
        <v>162</v>
      </c>
      <c r="B41" s="145" t="s">
        <v>348</v>
      </c>
      <c r="C41" s="203"/>
      <c r="D41" s="26" t="s">
        <v>347</v>
      </c>
      <c r="E41" s="26" t="s">
        <v>10</v>
      </c>
      <c r="F41" s="27">
        <v>4375</v>
      </c>
      <c r="G41" s="27">
        <v>4375</v>
      </c>
      <c r="H41" s="149"/>
      <c r="I41" s="112" t="s">
        <v>368</v>
      </c>
      <c r="J41" s="113" t="s">
        <v>368</v>
      </c>
      <c r="K41" s="149"/>
    </row>
    <row r="42" spans="1:11" ht="75.75" customHeight="1" x14ac:dyDescent="0.25">
      <c r="A42" s="202"/>
      <c r="B42" s="173" t="s">
        <v>393</v>
      </c>
      <c r="C42" s="203"/>
      <c r="D42" s="175" t="s">
        <v>394</v>
      </c>
      <c r="E42" s="26" t="s">
        <v>11</v>
      </c>
      <c r="F42" s="27">
        <v>99.8</v>
      </c>
      <c r="G42" s="27">
        <v>74.05</v>
      </c>
      <c r="H42" s="178" t="s">
        <v>369</v>
      </c>
      <c r="I42" s="185">
        <v>60</v>
      </c>
      <c r="J42" s="187">
        <v>60</v>
      </c>
      <c r="K42" s="31" t="s">
        <v>404</v>
      </c>
    </row>
    <row r="43" spans="1:11" ht="62.25" customHeight="1" x14ac:dyDescent="0.25">
      <c r="A43" s="35" t="s">
        <v>20</v>
      </c>
      <c r="B43" s="174"/>
      <c r="C43" s="203"/>
      <c r="D43" s="176"/>
      <c r="E43" s="144" t="s">
        <v>10</v>
      </c>
      <c r="F43" s="27">
        <v>99.8</v>
      </c>
      <c r="G43" s="27">
        <v>74.05</v>
      </c>
      <c r="H43" s="179"/>
      <c r="I43" s="186"/>
      <c r="J43" s="188"/>
      <c r="K43" s="27"/>
    </row>
    <row r="44" spans="1:11" ht="29.25" hidden="1" customHeight="1" x14ac:dyDescent="0.25">
      <c r="A44" s="47" t="s">
        <v>163</v>
      </c>
      <c r="B44" s="30"/>
      <c r="C44" s="203"/>
      <c r="D44" s="177"/>
      <c r="E44" s="144"/>
      <c r="F44" s="31"/>
      <c r="G44" s="31"/>
      <c r="H44" s="31"/>
      <c r="I44" s="32"/>
      <c r="J44" s="31"/>
      <c r="K44" s="31"/>
    </row>
    <row r="45" spans="1:11" ht="21.75" customHeight="1" x14ac:dyDescent="0.25">
      <c r="A45" s="248"/>
      <c r="B45" s="283" t="s">
        <v>21</v>
      </c>
      <c r="C45" s="283"/>
      <c r="D45" s="204"/>
      <c r="E45" s="246"/>
      <c r="F45" s="42">
        <f t="shared" ref="F45:G45" si="6">F46+F47+F48+F49</f>
        <v>214653.57</v>
      </c>
      <c r="G45" s="42">
        <f t="shared" si="6"/>
        <v>212803.66</v>
      </c>
      <c r="H45" s="42"/>
      <c r="I45" s="43"/>
      <c r="J45" s="42"/>
      <c r="K45" s="42"/>
    </row>
    <row r="46" spans="1:11" x14ac:dyDescent="0.25">
      <c r="A46" s="248"/>
      <c r="B46" s="205" t="s">
        <v>22</v>
      </c>
      <c r="C46" s="205"/>
      <c r="D46" s="204"/>
      <c r="E46" s="246"/>
      <c r="F46" s="42"/>
      <c r="G46" s="42"/>
      <c r="H46" s="42"/>
      <c r="I46" s="43"/>
      <c r="J46" s="42"/>
      <c r="K46" s="42"/>
    </row>
    <row r="47" spans="1:11" ht="24.75" customHeight="1" x14ac:dyDescent="0.25">
      <c r="A47" s="248"/>
      <c r="B47" s="205" t="s">
        <v>23</v>
      </c>
      <c r="C47" s="205"/>
      <c r="D47" s="204"/>
      <c r="E47" s="246"/>
      <c r="F47" s="42">
        <f>F41+F33+F31+F24+F22+F28+F39+F43</f>
        <v>167424.03</v>
      </c>
      <c r="G47" s="42">
        <f>G41+G33+G31+G24+G22+G28+G39+G43</f>
        <v>167398.28</v>
      </c>
      <c r="H47" s="42"/>
      <c r="I47" s="42"/>
      <c r="J47" s="42"/>
      <c r="K47" s="42"/>
    </row>
    <row r="48" spans="1:11" ht="22.5" customHeight="1" x14ac:dyDescent="0.25">
      <c r="A48" s="248"/>
      <c r="B48" s="205" t="s">
        <v>24</v>
      </c>
      <c r="C48" s="205"/>
      <c r="D48" s="204"/>
      <c r="E48" s="246"/>
      <c r="F48" s="42">
        <f>F42+F40+F38+F37+F36+F35+F32+F26+F25</f>
        <v>47229.539999999994</v>
      </c>
      <c r="G48" s="42">
        <f>G42+G40+G38+G37+G36+G35+G32+G26+G25</f>
        <v>45405.380000000005</v>
      </c>
      <c r="H48" s="42"/>
      <c r="I48" s="43"/>
      <c r="J48" s="42"/>
      <c r="K48" s="42"/>
    </row>
    <row r="49" spans="1:16" x14ac:dyDescent="0.25">
      <c r="A49" s="248"/>
      <c r="B49" s="249" t="s">
        <v>165</v>
      </c>
      <c r="C49" s="249"/>
      <c r="D49" s="48"/>
      <c r="E49" s="48"/>
      <c r="F49" s="49">
        <v>0</v>
      </c>
      <c r="G49" s="49">
        <v>0</v>
      </c>
      <c r="H49" s="49"/>
      <c r="I49" s="50"/>
      <c r="J49" s="49"/>
      <c r="K49" s="49"/>
    </row>
    <row r="50" spans="1:16" x14ac:dyDescent="0.25">
      <c r="A50" s="51"/>
      <c r="B50" s="17"/>
      <c r="C50" s="17"/>
      <c r="D50" s="17"/>
      <c r="E50" s="17"/>
      <c r="F50" s="17"/>
      <c r="G50" s="17"/>
      <c r="H50" s="17"/>
      <c r="I50" s="52">
        <f>I47+I48</f>
        <v>0</v>
      </c>
      <c r="J50" s="17"/>
      <c r="K50" s="17"/>
    </row>
    <row r="51" spans="1:16" x14ac:dyDescent="0.25">
      <c r="A51" s="53"/>
      <c r="B51" s="17"/>
      <c r="C51" s="17"/>
      <c r="D51" s="17"/>
      <c r="E51" s="17"/>
      <c r="F51" s="17"/>
      <c r="G51" s="17"/>
      <c r="H51" s="17"/>
      <c r="I51" s="18"/>
      <c r="J51" s="17"/>
      <c r="K51" s="17"/>
    </row>
    <row r="52" spans="1:16" x14ac:dyDescent="0.25">
      <c r="A52" s="51"/>
      <c r="B52" s="17" t="s">
        <v>274</v>
      </c>
      <c r="C52" s="17"/>
      <c r="D52" s="17"/>
      <c r="E52" s="17"/>
      <c r="F52" s="17"/>
      <c r="G52" s="17"/>
      <c r="H52" s="17"/>
      <c r="I52" s="18"/>
      <c r="J52" s="17"/>
      <c r="K52" s="17"/>
    </row>
    <row r="53" spans="1:16" ht="35.25" customHeight="1" x14ac:dyDescent="0.25">
      <c r="A53" s="247" t="s">
        <v>263</v>
      </c>
      <c r="B53" s="247"/>
      <c r="C53" s="247"/>
      <c r="D53" s="247"/>
      <c r="E53" s="247"/>
      <c r="F53" s="247"/>
      <c r="G53" s="247"/>
      <c r="H53" s="247"/>
      <c r="I53" s="247"/>
      <c r="J53" s="247"/>
      <c r="K53" s="247"/>
      <c r="L53" s="6"/>
      <c r="M53" s="6"/>
      <c r="N53" s="6"/>
      <c r="O53" s="6"/>
      <c r="P53" s="6"/>
    </row>
    <row r="54" spans="1:16" ht="35.25" customHeight="1" x14ac:dyDescent="0.25">
      <c r="A54" s="54"/>
      <c r="B54" s="89" t="s">
        <v>282</v>
      </c>
      <c r="C54" s="217" t="s">
        <v>286</v>
      </c>
      <c r="D54" s="218"/>
      <c r="E54" s="218"/>
      <c r="F54" s="218"/>
      <c r="G54" s="218"/>
      <c r="H54" s="218"/>
      <c r="I54" s="218"/>
      <c r="J54" s="218"/>
      <c r="K54" s="219"/>
      <c r="L54" s="6"/>
      <c r="M54" s="6"/>
      <c r="N54" s="6"/>
      <c r="O54" s="6"/>
      <c r="P54" s="6"/>
    </row>
    <row r="55" spans="1:16" ht="35.25" customHeight="1" x14ac:dyDescent="0.25">
      <c r="A55" s="54"/>
      <c r="B55" s="89" t="s">
        <v>284</v>
      </c>
      <c r="C55" s="217" t="s">
        <v>287</v>
      </c>
      <c r="D55" s="218"/>
      <c r="E55" s="218"/>
      <c r="F55" s="218"/>
      <c r="G55" s="218"/>
      <c r="H55" s="218"/>
      <c r="I55" s="218"/>
      <c r="J55" s="218"/>
      <c r="K55" s="219"/>
      <c r="L55" s="6"/>
      <c r="M55" s="6"/>
      <c r="N55" s="6"/>
      <c r="O55" s="6"/>
      <c r="P55" s="6"/>
    </row>
    <row r="56" spans="1:16" ht="35.25" customHeight="1" x14ac:dyDescent="0.25">
      <c r="A56" s="201" t="s">
        <v>25</v>
      </c>
      <c r="B56" s="201" t="s">
        <v>0</v>
      </c>
      <c r="C56" s="201" t="s">
        <v>1</v>
      </c>
      <c r="D56" s="201" t="s">
        <v>295</v>
      </c>
      <c r="E56" s="280" t="s">
        <v>3</v>
      </c>
      <c r="F56" s="224" t="s">
        <v>296</v>
      </c>
      <c r="G56" s="225"/>
      <c r="H56" s="196" t="s">
        <v>359</v>
      </c>
      <c r="I56" s="224" t="s">
        <v>297</v>
      </c>
      <c r="J56" s="225"/>
      <c r="K56" s="196" t="s">
        <v>300</v>
      </c>
      <c r="L56" s="4"/>
      <c r="M56" s="4"/>
      <c r="N56" s="4"/>
      <c r="O56" s="6"/>
      <c r="P56" s="6"/>
    </row>
    <row r="57" spans="1:16" ht="35.25" customHeight="1" x14ac:dyDescent="0.25">
      <c r="A57" s="201"/>
      <c r="B57" s="201"/>
      <c r="C57" s="201"/>
      <c r="D57" s="201"/>
      <c r="E57" s="280"/>
      <c r="F57" s="201">
        <v>2024</v>
      </c>
      <c r="G57" s="201"/>
      <c r="H57" s="197"/>
      <c r="I57" s="226">
        <v>2024</v>
      </c>
      <c r="J57" s="227"/>
      <c r="K57" s="228"/>
      <c r="L57" s="6"/>
      <c r="M57" s="6"/>
      <c r="N57" s="6"/>
      <c r="O57" s="6"/>
      <c r="P57" s="6"/>
    </row>
    <row r="58" spans="1:16" ht="44.25" customHeight="1" x14ac:dyDescent="0.25">
      <c r="A58" s="201"/>
      <c r="B58" s="201"/>
      <c r="C58" s="201"/>
      <c r="D58" s="201"/>
      <c r="E58" s="280"/>
      <c r="F58" s="56" t="s">
        <v>6</v>
      </c>
      <c r="G58" s="41" t="s">
        <v>321</v>
      </c>
      <c r="H58" s="122">
        <v>2024</v>
      </c>
      <c r="I58" s="55" t="s">
        <v>298</v>
      </c>
      <c r="J58" s="94" t="s">
        <v>299</v>
      </c>
      <c r="K58" s="197"/>
      <c r="L58" s="6"/>
      <c r="M58" s="6"/>
      <c r="N58" s="6"/>
      <c r="O58" s="6"/>
      <c r="P58" s="6"/>
    </row>
    <row r="59" spans="1:16" ht="27" customHeight="1" x14ac:dyDescent="0.25">
      <c r="A59" s="57"/>
      <c r="B59" s="198" t="s">
        <v>26</v>
      </c>
      <c r="C59" s="201" t="s">
        <v>405</v>
      </c>
      <c r="D59" s="238"/>
      <c r="E59" s="56" t="s">
        <v>164</v>
      </c>
      <c r="F59" s="23">
        <f t="shared" ref="F59:G59" si="7">F60+F61+F62+F63</f>
        <v>442126.86000000004</v>
      </c>
      <c r="G59" s="23">
        <f t="shared" si="7"/>
        <v>440158.49</v>
      </c>
      <c r="H59" s="23"/>
      <c r="I59" s="24"/>
      <c r="J59" s="23"/>
      <c r="K59" s="23"/>
      <c r="L59" s="6"/>
      <c r="M59" s="6"/>
      <c r="N59" s="6"/>
      <c r="O59" s="6"/>
      <c r="P59" s="6"/>
    </row>
    <row r="60" spans="1:16" ht="27" customHeight="1" x14ac:dyDescent="0.25">
      <c r="A60" s="192" t="s">
        <v>20</v>
      </c>
      <c r="B60" s="199"/>
      <c r="C60" s="201"/>
      <c r="D60" s="239"/>
      <c r="E60" s="41" t="s">
        <v>27</v>
      </c>
      <c r="F60" s="23">
        <f t="shared" ref="F60:G63" si="8">F177</f>
        <v>52663.01</v>
      </c>
      <c r="G60" s="23">
        <f t="shared" si="8"/>
        <v>51444.54</v>
      </c>
      <c r="H60" s="23"/>
      <c r="I60" s="24"/>
      <c r="J60" s="23"/>
      <c r="K60" s="23"/>
      <c r="L60" s="6"/>
      <c r="M60" s="6"/>
      <c r="N60" s="6"/>
      <c r="O60" s="6"/>
      <c r="P60" s="6"/>
    </row>
    <row r="61" spans="1:16" ht="27" customHeight="1" x14ac:dyDescent="0.25">
      <c r="A61" s="193"/>
      <c r="B61" s="199"/>
      <c r="C61" s="201"/>
      <c r="D61" s="239"/>
      <c r="E61" s="41" t="s">
        <v>10</v>
      </c>
      <c r="F61" s="23">
        <f t="shared" si="8"/>
        <v>332887.52</v>
      </c>
      <c r="G61" s="23">
        <f t="shared" si="8"/>
        <v>332475.77</v>
      </c>
      <c r="H61" s="23"/>
      <c r="I61" s="24"/>
      <c r="J61" s="23"/>
      <c r="K61" s="23"/>
      <c r="L61" s="6"/>
      <c r="M61" s="6"/>
      <c r="N61" s="6"/>
      <c r="O61" s="6"/>
      <c r="P61" s="6"/>
    </row>
    <row r="62" spans="1:16" ht="27" customHeight="1" x14ac:dyDescent="0.25">
      <c r="A62" s="193"/>
      <c r="B62" s="199"/>
      <c r="C62" s="201"/>
      <c r="D62" s="239"/>
      <c r="E62" s="41" t="s">
        <v>11</v>
      </c>
      <c r="F62" s="23">
        <f t="shared" si="8"/>
        <v>56576.33</v>
      </c>
      <c r="G62" s="23">
        <f t="shared" si="8"/>
        <v>56238.18</v>
      </c>
      <c r="H62" s="23"/>
      <c r="I62" s="24"/>
      <c r="J62" s="23"/>
      <c r="K62" s="23"/>
      <c r="L62" s="6"/>
      <c r="M62" s="6"/>
      <c r="N62" s="6"/>
      <c r="O62" s="6"/>
      <c r="P62" s="6"/>
    </row>
    <row r="63" spans="1:16" ht="36" customHeight="1" x14ac:dyDescent="0.25">
      <c r="A63" s="194"/>
      <c r="B63" s="200"/>
      <c r="C63" s="201"/>
      <c r="D63" s="239"/>
      <c r="E63" s="21" t="s">
        <v>261</v>
      </c>
      <c r="F63" s="27">
        <f t="shared" si="8"/>
        <v>0</v>
      </c>
      <c r="G63" s="27">
        <f t="shared" si="8"/>
        <v>0</v>
      </c>
      <c r="H63" s="27"/>
      <c r="I63" s="28"/>
      <c r="J63" s="27"/>
      <c r="K63" s="27"/>
      <c r="L63" s="9"/>
      <c r="M63" s="6"/>
      <c r="N63" s="6"/>
      <c r="O63" s="6"/>
      <c r="P63" s="6"/>
    </row>
    <row r="64" spans="1:16" ht="54.75" customHeight="1" x14ac:dyDescent="0.25">
      <c r="A64" s="58"/>
      <c r="B64" s="59" t="s">
        <v>28</v>
      </c>
      <c r="C64" s="201"/>
      <c r="D64" s="239"/>
      <c r="E64" s="41"/>
      <c r="F64" s="31">
        <f>F65+F79+F80+F174+F175</f>
        <v>441730.31</v>
      </c>
      <c r="G64" s="31">
        <f>G65+G79+G80+G174+G175</f>
        <v>439761.94</v>
      </c>
      <c r="H64" s="31"/>
      <c r="I64" s="32"/>
      <c r="J64" s="31"/>
      <c r="K64" s="31"/>
      <c r="L64" s="6"/>
      <c r="M64" s="6"/>
      <c r="N64" s="6"/>
      <c r="O64" s="6"/>
      <c r="P64" s="6"/>
    </row>
    <row r="65" spans="1:16" ht="88.5" customHeight="1" x14ac:dyDescent="0.25">
      <c r="A65" s="58" t="s">
        <v>163</v>
      </c>
      <c r="B65" s="30" t="s">
        <v>29</v>
      </c>
      <c r="C65" s="201"/>
      <c r="D65" s="240"/>
      <c r="E65" s="59" t="s">
        <v>30</v>
      </c>
      <c r="F65" s="31">
        <f t="shared" ref="F65:G65" si="9">F66+F69+F70+F71+F72+F73+F74+F78+F75</f>
        <v>360103.83</v>
      </c>
      <c r="G65" s="31">
        <f t="shared" si="9"/>
        <v>359774.71</v>
      </c>
      <c r="H65" s="31"/>
      <c r="I65" s="31"/>
      <c r="J65" s="31"/>
      <c r="K65" s="31"/>
      <c r="L65" s="6"/>
      <c r="M65" s="6"/>
      <c r="N65" s="6"/>
      <c r="O65" s="6"/>
      <c r="P65" s="6"/>
    </row>
    <row r="66" spans="1:16" ht="90.75" customHeight="1" x14ac:dyDescent="0.25">
      <c r="A66" s="192" t="s">
        <v>168</v>
      </c>
      <c r="B66" s="157" t="s">
        <v>31</v>
      </c>
      <c r="C66" s="157" t="s">
        <v>319</v>
      </c>
      <c r="D66" s="166" t="s">
        <v>318</v>
      </c>
      <c r="E66" s="166" t="s">
        <v>10</v>
      </c>
      <c r="F66" s="148">
        <v>242115.08</v>
      </c>
      <c r="G66" s="148">
        <v>242115.08</v>
      </c>
      <c r="H66" s="136" t="s">
        <v>370</v>
      </c>
      <c r="I66" s="97">
        <v>76642</v>
      </c>
      <c r="J66" s="97">
        <v>77505.77</v>
      </c>
      <c r="K66" s="31"/>
      <c r="L66" s="6"/>
      <c r="M66" s="6"/>
      <c r="N66" s="6"/>
      <c r="O66" s="6"/>
      <c r="P66" s="6"/>
    </row>
    <row r="67" spans="1:16" ht="68.25" customHeight="1" x14ac:dyDescent="0.25">
      <c r="A67" s="193"/>
      <c r="B67" s="158"/>
      <c r="C67" s="158"/>
      <c r="D67" s="195"/>
      <c r="E67" s="195"/>
      <c r="F67" s="150"/>
      <c r="G67" s="150"/>
      <c r="H67" s="31" t="s">
        <v>371</v>
      </c>
      <c r="I67" s="97">
        <v>72412</v>
      </c>
      <c r="J67" s="97">
        <v>75282.399999999994</v>
      </c>
      <c r="K67" s="31"/>
      <c r="L67" s="6"/>
      <c r="M67" s="6"/>
      <c r="N67" s="6"/>
      <c r="O67" s="6"/>
      <c r="P67" s="6"/>
    </row>
    <row r="68" spans="1:16" ht="82.5" customHeight="1" x14ac:dyDescent="0.25">
      <c r="A68" s="194"/>
      <c r="B68" s="159"/>
      <c r="C68" s="159"/>
      <c r="D68" s="167"/>
      <c r="E68" s="167"/>
      <c r="F68" s="149"/>
      <c r="G68" s="149"/>
      <c r="H68" s="132" t="s">
        <v>372</v>
      </c>
      <c r="I68" s="97">
        <v>72266</v>
      </c>
      <c r="J68" s="97">
        <v>77556.710000000006</v>
      </c>
      <c r="K68" s="31"/>
      <c r="L68" s="6"/>
      <c r="M68" s="6"/>
      <c r="N68" s="6"/>
      <c r="O68" s="6"/>
      <c r="P68" s="6"/>
    </row>
    <row r="69" spans="1:16" ht="68.25" hidden="1" customHeight="1" x14ac:dyDescent="0.25">
      <c r="A69" s="192" t="s">
        <v>169</v>
      </c>
      <c r="B69" s="157" t="s">
        <v>32</v>
      </c>
      <c r="C69" s="172" t="s">
        <v>406</v>
      </c>
      <c r="D69" s="59"/>
      <c r="E69" s="56" t="s">
        <v>10</v>
      </c>
      <c r="F69" s="31">
        <v>0</v>
      </c>
      <c r="G69" s="31">
        <v>0</v>
      </c>
      <c r="H69" s="121"/>
      <c r="I69" s="134"/>
      <c r="J69" s="134"/>
      <c r="K69" s="31"/>
      <c r="L69" s="6"/>
      <c r="M69" s="6"/>
      <c r="N69" s="6"/>
      <c r="O69" s="6"/>
      <c r="P69" s="6"/>
    </row>
    <row r="70" spans="1:16" hidden="1" x14ac:dyDescent="0.25">
      <c r="A70" s="194"/>
      <c r="B70" s="159"/>
      <c r="C70" s="172"/>
      <c r="D70" s="166"/>
      <c r="E70" s="56" t="s">
        <v>11</v>
      </c>
      <c r="F70" s="31">
        <v>0</v>
      </c>
      <c r="G70" s="31">
        <v>0</v>
      </c>
      <c r="H70" s="119"/>
      <c r="I70" s="135"/>
      <c r="J70" s="135"/>
      <c r="K70" s="31"/>
      <c r="L70" s="6"/>
      <c r="M70" s="6"/>
      <c r="N70" s="6"/>
      <c r="O70" s="6"/>
      <c r="P70" s="6"/>
    </row>
    <row r="71" spans="1:16" ht="36" hidden="1" customHeight="1" x14ac:dyDescent="0.25">
      <c r="A71" s="192" t="s">
        <v>170</v>
      </c>
      <c r="B71" s="157" t="s">
        <v>12</v>
      </c>
      <c r="C71" s="172"/>
      <c r="D71" s="195"/>
      <c r="E71" s="60" t="s">
        <v>10</v>
      </c>
      <c r="F71" s="31"/>
      <c r="G71" s="31"/>
      <c r="H71" s="31"/>
      <c r="I71" s="32"/>
      <c r="J71" s="31"/>
      <c r="K71" s="31"/>
      <c r="L71" s="6"/>
      <c r="M71" s="6"/>
      <c r="N71" s="6"/>
      <c r="O71" s="6"/>
      <c r="P71" s="6"/>
    </row>
    <row r="72" spans="1:16" ht="20.25" hidden="1" customHeight="1" x14ac:dyDescent="0.25">
      <c r="A72" s="194"/>
      <c r="B72" s="159"/>
      <c r="C72" s="172"/>
      <c r="D72" s="167"/>
      <c r="E72" s="60" t="s">
        <v>11</v>
      </c>
      <c r="F72" s="31"/>
      <c r="G72" s="31"/>
      <c r="H72" s="31"/>
      <c r="I72" s="32"/>
      <c r="J72" s="31"/>
      <c r="K72" s="31"/>
      <c r="L72" s="6"/>
      <c r="M72" s="6"/>
      <c r="N72" s="6"/>
      <c r="O72" s="6"/>
      <c r="P72" s="6"/>
    </row>
    <row r="73" spans="1:16" ht="68.25" hidden="1" customHeight="1" x14ac:dyDescent="0.25">
      <c r="A73" s="192" t="s">
        <v>171</v>
      </c>
      <c r="B73" s="157" t="s">
        <v>33</v>
      </c>
      <c r="C73" s="172"/>
      <c r="D73" s="203" t="s">
        <v>317</v>
      </c>
      <c r="E73" s="30" t="s">
        <v>10</v>
      </c>
      <c r="F73" s="31">
        <v>0</v>
      </c>
      <c r="G73" s="31">
        <v>0</v>
      </c>
      <c r="H73" s="31"/>
      <c r="I73" s="32"/>
      <c r="J73" s="31"/>
      <c r="K73" s="31"/>
      <c r="L73" s="6"/>
      <c r="M73" s="6"/>
      <c r="N73" s="6"/>
      <c r="O73" s="6"/>
      <c r="P73" s="6"/>
    </row>
    <row r="74" spans="1:16" ht="18.75" hidden="1" customHeight="1" x14ac:dyDescent="0.25">
      <c r="A74" s="194"/>
      <c r="B74" s="159"/>
      <c r="C74" s="172"/>
      <c r="D74" s="203"/>
      <c r="E74" s="30" t="s">
        <v>11</v>
      </c>
      <c r="F74" s="31">
        <v>0</v>
      </c>
      <c r="G74" s="31">
        <v>0</v>
      </c>
      <c r="H74" s="31"/>
      <c r="I74" s="32"/>
      <c r="J74" s="31"/>
      <c r="K74" s="31"/>
      <c r="L74" s="6"/>
      <c r="M74" s="6"/>
      <c r="N74" s="6"/>
      <c r="O74" s="6"/>
      <c r="P74" s="6"/>
    </row>
    <row r="75" spans="1:16" ht="80.25" customHeight="1" x14ac:dyDescent="0.25">
      <c r="A75" s="192" t="s">
        <v>172</v>
      </c>
      <c r="B75" s="157" t="s">
        <v>279</v>
      </c>
      <c r="C75" s="172"/>
      <c r="D75" s="203"/>
      <c r="E75" s="157" t="s">
        <v>10</v>
      </c>
      <c r="F75" s="148">
        <v>74123.27</v>
      </c>
      <c r="G75" s="148">
        <v>74123.27</v>
      </c>
      <c r="H75" s="31" t="s">
        <v>373</v>
      </c>
      <c r="I75" s="97">
        <v>80</v>
      </c>
      <c r="J75" s="97">
        <v>80</v>
      </c>
      <c r="K75" s="31"/>
      <c r="L75" s="6"/>
      <c r="M75" s="6"/>
      <c r="N75" s="6"/>
      <c r="O75" s="6"/>
      <c r="P75" s="6"/>
    </row>
    <row r="76" spans="1:16" ht="61.5" customHeight="1" x14ac:dyDescent="0.25">
      <c r="A76" s="193"/>
      <c r="B76" s="158"/>
      <c r="C76" s="172"/>
      <c r="D76" s="203"/>
      <c r="E76" s="158"/>
      <c r="F76" s="150"/>
      <c r="G76" s="150"/>
      <c r="H76" s="148" t="s">
        <v>371</v>
      </c>
      <c r="I76" s="97">
        <v>72412</v>
      </c>
      <c r="J76" s="97">
        <v>75282.399999999994</v>
      </c>
      <c r="K76" s="31"/>
      <c r="L76" s="6"/>
      <c r="M76" s="6"/>
      <c r="N76" s="6"/>
      <c r="O76" s="6"/>
      <c r="P76" s="6"/>
    </row>
    <row r="77" spans="1:16" ht="87.75" customHeight="1" x14ac:dyDescent="0.25">
      <c r="A77" s="193"/>
      <c r="B77" s="158"/>
      <c r="C77" s="172"/>
      <c r="D77" s="203"/>
      <c r="E77" s="159"/>
      <c r="F77" s="149"/>
      <c r="G77" s="149"/>
      <c r="H77" s="149"/>
      <c r="I77" s="134"/>
      <c r="J77" s="134"/>
      <c r="K77" s="31"/>
      <c r="L77" s="6"/>
      <c r="M77" s="6"/>
      <c r="N77" s="6"/>
      <c r="O77" s="6"/>
      <c r="P77" s="6"/>
    </row>
    <row r="78" spans="1:16" ht="39" customHeight="1" x14ac:dyDescent="0.25">
      <c r="A78" s="194"/>
      <c r="B78" s="159"/>
      <c r="C78" s="172"/>
      <c r="D78" s="203"/>
      <c r="E78" s="30" t="s">
        <v>11</v>
      </c>
      <c r="F78" s="31">
        <v>43865.48</v>
      </c>
      <c r="G78" s="31">
        <v>43536.36</v>
      </c>
      <c r="H78" s="98"/>
      <c r="I78" s="135"/>
      <c r="J78" s="135"/>
      <c r="K78" s="31" t="s">
        <v>407</v>
      </c>
      <c r="L78" s="6"/>
      <c r="M78" s="6"/>
      <c r="N78" s="6"/>
      <c r="O78" s="6"/>
      <c r="P78" s="6"/>
    </row>
    <row r="79" spans="1:16" ht="101.25" customHeight="1" x14ac:dyDescent="0.25">
      <c r="A79" s="61" t="s">
        <v>173</v>
      </c>
      <c r="B79" s="62" t="s">
        <v>166</v>
      </c>
      <c r="C79" s="30" t="s">
        <v>316</v>
      </c>
      <c r="D79" s="59" t="s">
        <v>396</v>
      </c>
      <c r="E79" s="40" t="s">
        <v>27</v>
      </c>
      <c r="F79" s="27">
        <v>2142.5</v>
      </c>
      <c r="G79" s="27">
        <v>2142.5</v>
      </c>
      <c r="H79" s="31" t="s">
        <v>371</v>
      </c>
      <c r="I79" s="32">
        <v>72412</v>
      </c>
      <c r="J79" s="31">
        <v>75282.399999999994</v>
      </c>
      <c r="K79" s="27"/>
      <c r="L79" s="6"/>
      <c r="M79" s="6"/>
      <c r="N79" s="6"/>
      <c r="O79" s="6"/>
      <c r="P79" s="6"/>
    </row>
    <row r="80" spans="1:16" ht="81.75" customHeight="1" x14ac:dyDescent="0.25">
      <c r="A80" s="61" t="s">
        <v>174</v>
      </c>
      <c r="B80" s="40" t="s">
        <v>14</v>
      </c>
      <c r="C80" s="30"/>
      <c r="D80" s="95"/>
      <c r="E80" s="40" t="s">
        <v>167</v>
      </c>
      <c r="F80" s="27">
        <f>F81+F82+F83+F84+F85+F86+F87+F88+F89+F90+F91+F92+F93+F95+F98+F99+F100+F101+F102+F103+F104+F94</f>
        <v>79483.979999999981</v>
      </c>
      <c r="G80" s="27">
        <f>G81+G82+G83+G84+G85+G86+G87+G88+G89+G90+G91+G92+G93+G95+G98+G99+G100+G101+G102+G103+G104+G94</f>
        <v>77844.73</v>
      </c>
      <c r="H80" s="27"/>
      <c r="I80" s="28"/>
      <c r="J80" s="27"/>
      <c r="K80" s="27"/>
      <c r="L80" s="6"/>
      <c r="M80" s="6"/>
      <c r="N80" s="6"/>
      <c r="O80" s="6"/>
      <c r="P80" s="6"/>
    </row>
    <row r="81" spans="1:16" ht="67.5" customHeight="1" x14ac:dyDescent="0.25">
      <c r="A81" s="192" t="s">
        <v>175</v>
      </c>
      <c r="B81" s="253" t="s">
        <v>34</v>
      </c>
      <c r="C81" s="172" t="s">
        <v>314</v>
      </c>
      <c r="D81" s="157" t="s">
        <v>315</v>
      </c>
      <c r="E81" s="30" t="s">
        <v>10</v>
      </c>
      <c r="F81" s="31">
        <v>4192.6000000000004</v>
      </c>
      <c r="G81" s="31">
        <v>4192.6000000000004</v>
      </c>
      <c r="H81" s="31" t="s">
        <v>371</v>
      </c>
      <c r="I81" s="97">
        <v>72412</v>
      </c>
      <c r="J81" s="97">
        <v>75282.399999999994</v>
      </c>
      <c r="K81" s="98"/>
      <c r="L81" s="6"/>
      <c r="M81" s="6"/>
      <c r="N81" s="6"/>
      <c r="O81" s="6"/>
      <c r="P81" s="6"/>
    </row>
    <row r="82" spans="1:16" ht="87" customHeight="1" x14ac:dyDescent="0.25">
      <c r="A82" s="193"/>
      <c r="B82" s="279"/>
      <c r="C82" s="172"/>
      <c r="D82" s="158"/>
      <c r="E82" s="30" t="s">
        <v>10</v>
      </c>
      <c r="F82" s="31">
        <v>7195.6</v>
      </c>
      <c r="G82" s="31">
        <v>7112.65</v>
      </c>
      <c r="H82" s="136" t="s">
        <v>370</v>
      </c>
      <c r="I82" s="97">
        <v>76642</v>
      </c>
      <c r="J82" s="97">
        <v>77505.77</v>
      </c>
      <c r="K82" s="148" t="s">
        <v>408</v>
      </c>
      <c r="L82" s="6"/>
      <c r="M82" s="6"/>
      <c r="N82" s="6"/>
      <c r="O82" s="6"/>
      <c r="P82" s="6"/>
    </row>
    <row r="83" spans="1:16" ht="90.75" customHeight="1" x14ac:dyDescent="0.25">
      <c r="A83" s="194"/>
      <c r="B83" s="254"/>
      <c r="C83" s="172"/>
      <c r="D83" s="159"/>
      <c r="E83" s="30" t="s">
        <v>27</v>
      </c>
      <c r="F83" s="31">
        <v>32658.400000000001</v>
      </c>
      <c r="G83" s="31">
        <v>32343.22</v>
      </c>
      <c r="H83" s="132" t="s">
        <v>372</v>
      </c>
      <c r="I83" s="97">
        <v>72266</v>
      </c>
      <c r="J83" s="97">
        <v>77556.710000000006</v>
      </c>
      <c r="K83" s="149"/>
      <c r="L83" s="6"/>
      <c r="M83" s="6"/>
      <c r="N83" s="6"/>
      <c r="O83" s="6"/>
      <c r="P83" s="6"/>
    </row>
    <row r="84" spans="1:16" ht="20.25" hidden="1" customHeight="1" x14ac:dyDescent="0.25">
      <c r="A84" s="192" t="s">
        <v>176</v>
      </c>
      <c r="B84" s="157" t="s">
        <v>349</v>
      </c>
      <c r="C84" s="172" t="s">
        <v>264</v>
      </c>
      <c r="D84" s="157" t="s">
        <v>313</v>
      </c>
      <c r="E84" s="30" t="s">
        <v>10</v>
      </c>
      <c r="F84" s="31"/>
      <c r="G84" s="31"/>
      <c r="H84" s="31"/>
      <c r="I84" s="32"/>
      <c r="J84" s="31"/>
      <c r="K84" s="31"/>
      <c r="L84" s="6"/>
      <c r="M84" s="6"/>
      <c r="N84" s="6"/>
      <c r="O84" s="6"/>
      <c r="P84" s="6"/>
    </row>
    <row r="85" spans="1:16" ht="21.75" hidden="1" customHeight="1" x14ac:dyDescent="0.25">
      <c r="A85" s="193"/>
      <c r="B85" s="158"/>
      <c r="C85" s="172"/>
      <c r="D85" s="158"/>
      <c r="E85" s="30" t="s">
        <v>11</v>
      </c>
      <c r="F85" s="31"/>
      <c r="G85" s="31"/>
      <c r="H85" s="31"/>
      <c r="I85" s="32"/>
      <c r="J85" s="31"/>
      <c r="K85" s="31"/>
      <c r="L85" s="6"/>
      <c r="M85" s="6"/>
      <c r="N85" s="6"/>
      <c r="O85" s="6"/>
      <c r="P85" s="6"/>
    </row>
    <row r="86" spans="1:16" ht="27.75" customHeight="1" x14ac:dyDescent="0.25">
      <c r="A86" s="193"/>
      <c r="B86" s="158"/>
      <c r="C86" s="172"/>
      <c r="D86" s="158"/>
      <c r="E86" s="30" t="s">
        <v>10</v>
      </c>
      <c r="F86" s="31">
        <v>4063.3</v>
      </c>
      <c r="G86" s="31">
        <v>3815.2</v>
      </c>
      <c r="H86" s="148" t="s">
        <v>374</v>
      </c>
      <c r="I86" s="151">
        <v>89</v>
      </c>
      <c r="J86" s="154" t="s">
        <v>400</v>
      </c>
      <c r="K86" s="148" t="s">
        <v>404</v>
      </c>
      <c r="L86" s="6"/>
      <c r="M86" s="6"/>
      <c r="N86" s="6"/>
      <c r="O86" s="6"/>
      <c r="P86" s="6"/>
    </row>
    <row r="87" spans="1:16" ht="32.25" customHeight="1" x14ac:dyDescent="0.25">
      <c r="A87" s="194"/>
      <c r="B87" s="159"/>
      <c r="C87" s="172"/>
      <c r="D87" s="158"/>
      <c r="E87" s="30" t="s">
        <v>11</v>
      </c>
      <c r="F87" s="31">
        <v>3815.2</v>
      </c>
      <c r="G87" s="31">
        <v>3815.2</v>
      </c>
      <c r="H87" s="150"/>
      <c r="I87" s="152"/>
      <c r="J87" s="155"/>
      <c r="K87" s="150"/>
      <c r="L87" s="6"/>
      <c r="M87" s="6"/>
      <c r="N87" s="6"/>
      <c r="O87" s="6"/>
      <c r="P87" s="6"/>
    </row>
    <row r="88" spans="1:16" ht="39" customHeight="1" x14ac:dyDescent="0.25">
      <c r="A88" s="192" t="s">
        <v>177</v>
      </c>
      <c r="B88" s="157" t="s">
        <v>35</v>
      </c>
      <c r="C88" s="172"/>
      <c r="D88" s="158"/>
      <c r="E88" s="30" t="s">
        <v>27</v>
      </c>
      <c r="F88" s="31">
        <v>17627.71</v>
      </c>
      <c r="G88" s="31">
        <v>16733.66</v>
      </c>
      <c r="H88" s="150"/>
      <c r="I88" s="152"/>
      <c r="J88" s="155"/>
      <c r="K88" s="150"/>
      <c r="L88" s="6"/>
      <c r="M88" s="6"/>
      <c r="N88" s="6"/>
      <c r="O88" s="6"/>
      <c r="P88" s="6"/>
    </row>
    <row r="89" spans="1:16" ht="23.25" customHeight="1" x14ac:dyDescent="0.25">
      <c r="A89" s="194"/>
      <c r="B89" s="159"/>
      <c r="C89" s="172"/>
      <c r="D89" s="158"/>
      <c r="E89" s="30" t="s">
        <v>11</v>
      </c>
      <c r="F89" s="31">
        <v>178.05</v>
      </c>
      <c r="G89" s="31">
        <v>169.02</v>
      </c>
      <c r="H89" s="150"/>
      <c r="I89" s="152"/>
      <c r="J89" s="155"/>
      <c r="K89" s="150"/>
      <c r="L89" s="6"/>
      <c r="M89" s="6"/>
      <c r="N89" s="6"/>
      <c r="O89" s="6"/>
      <c r="P89" s="6"/>
    </row>
    <row r="90" spans="1:16" ht="51" customHeight="1" x14ac:dyDescent="0.25">
      <c r="A90" s="58" t="s">
        <v>178</v>
      </c>
      <c r="B90" s="30" t="s">
        <v>36</v>
      </c>
      <c r="C90" s="172"/>
      <c r="D90" s="158"/>
      <c r="E90" s="30" t="s">
        <v>11</v>
      </c>
      <c r="F90" s="31">
        <v>398.14</v>
      </c>
      <c r="G90" s="31">
        <v>398.14</v>
      </c>
      <c r="H90" s="150"/>
      <c r="I90" s="152"/>
      <c r="J90" s="155"/>
      <c r="K90" s="150"/>
      <c r="L90" s="6"/>
      <c r="M90" s="6"/>
      <c r="N90" s="6"/>
      <c r="O90" s="6"/>
      <c r="P90" s="6"/>
    </row>
    <row r="91" spans="1:16" ht="63" customHeight="1" x14ac:dyDescent="0.25">
      <c r="A91" s="242" t="s">
        <v>179</v>
      </c>
      <c r="B91" s="157" t="s">
        <v>37</v>
      </c>
      <c r="C91" s="172"/>
      <c r="D91" s="158"/>
      <c r="E91" s="30" t="s">
        <v>10</v>
      </c>
      <c r="F91" s="37">
        <v>1050.9000000000001</v>
      </c>
      <c r="G91" s="37">
        <v>970.2</v>
      </c>
      <c r="H91" s="150"/>
      <c r="I91" s="152"/>
      <c r="J91" s="155"/>
      <c r="K91" s="150"/>
      <c r="L91" s="6"/>
      <c r="M91" s="6"/>
      <c r="N91" s="6"/>
      <c r="O91" s="6"/>
      <c r="P91" s="6"/>
    </row>
    <row r="92" spans="1:16" ht="36.75" customHeight="1" x14ac:dyDescent="0.25">
      <c r="A92" s="243"/>
      <c r="B92" s="159"/>
      <c r="C92" s="172"/>
      <c r="D92" s="158"/>
      <c r="E92" s="30" t="s">
        <v>11</v>
      </c>
      <c r="F92" s="37">
        <v>30.01</v>
      </c>
      <c r="G92" s="37">
        <v>30.01</v>
      </c>
      <c r="H92" s="150"/>
      <c r="I92" s="152"/>
      <c r="J92" s="155"/>
      <c r="K92" s="150"/>
      <c r="L92" s="6"/>
      <c r="M92" s="6"/>
      <c r="N92" s="6"/>
      <c r="O92" s="6"/>
      <c r="P92" s="6"/>
    </row>
    <row r="93" spans="1:16" ht="21.75" hidden="1" customHeight="1" x14ac:dyDescent="0.25">
      <c r="A93" s="192" t="s">
        <v>180</v>
      </c>
      <c r="B93" s="157" t="s">
        <v>38</v>
      </c>
      <c r="C93" s="172"/>
      <c r="D93" s="158"/>
      <c r="E93" s="30" t="s">
        <v>10</v>
      </c>
      <c r="F93" s="31">
        <v>0</v>
      </c>
      <c r="G93" s="31">
        <v>0</v>
      </c>
      <c r="H93" s="150"/>
      <c r="I93" s="152"/>
      <c r="J93" s="155"/>
      <c r="K93" s="150"/>
      <c r="L93" s="6"/>
      <c r="M93" s="6"/>
      <c r="N93" s="6"/>
      <c r="O93" s="6"/>
      <c r="P93" s="6"/>
    </row>
    <row r="94" spans="1:16" ht="21.75" hidden="1" customHeight="1" x14ac:dyDescent="0.25">
      <c r="A94" s="194"/>
      <c r="B94" s="159"/>
      <c r="C94" s="172"/>
      <c r="D94" s="159"/>
      <c r="E94" s="30" t="s">
        <v>11</v>
      </c>
      <c r="F94" s="31">
        <v>0</v>
      </c>
      <c r="G94" s="31">
        <v>0</v>
      </c>
      <c r="H94" s="149"/>
      <c r="I94" s="153"/>
      <c r="J94" s="156"/>
      <c r="K94" s="149"/>
      <c r="L94" s="6"/>
      <c r="M94" s="6"/>
      <c r="N94" s="6"/>
      <c r="O94" s="6"/>
      <c r="P94" s="6"/>
    </row>
    <row r="95" spans="1:16" ht="102.75" customHeight="1" x14ac:dyDescent="0.25">
      <c r="A95" s="192" t="s">
        <v>183</v>
      </c>
      <c r="B95" s="157" t="s">
        <v>17</v>
      </c>
      <c r="C95" s="157" t="s">
        <v>409</v>
      </c>
      <c r="D95" s="157" t="s">
        <v>325</v>
      </c>
      <c r="E95" s="157" t="s">
        <v>11</v>
      </c>
      <c r="F95" s="148">
        <v>6448.67</v>
      </c>
      <c r="G95" s="148">
        <v>6448.67</v>
      </c>
      <c r="H95" s="31" t="s">
        <v>373</v>
      </c>
      <c r="I95" s="112">
        <v>80</v>
      </c>
      <c r="J95" s="113">
        <v>80</v>
      </c>
      <c r="K95" s="31"/>
      <c r="L95" s="6"/>
      <c r="M95" s="6"/>
      <c r="N95" s="6"/>
      <c r="O95" s="6"/>
      <c r="P95" s="6"/>
    </row>
    <row r="96" spans="1:16" ht="108" customHeight="1" x14ac:dyDescent="0.25">
      <c r="A96" s="193"/>
      <c r="B96" s="158"/>
      <c r="C96" s="158"/>
      <c r="D96" s="158"/>
      <c r="E96" s="158"/>
      <c r="F96" s="150"/>
      <c r="G96" s="150"/>
      <c r="H96" s="148" t="s">
        <v>375</v>
      </c>
      <c r="I96" s="151">
        <v>60</v>
      </c>
      <c r="J96" s="154">
        <v>60</v>
      </c>
      <c r="K96" s="31"/>
      <c r="L96" s="6"/>
      <c r="M96" s="6"/>
      <c r="N96" s="6"/>
      <c r="O96" s="6"/>
      <c r="P96" s="6"/>
    </row>
    <row r="97" spans="1:16" ht="81" customHeight="1" x14ac:dyDescent="0.25">
      <c r="A97" s="194"/>
      <c r="B97" s="159"/>
      <c r="C97" s="158"/>
      <c r="D97" s="159"/>
      <c r="E97" s="159"/>
      <c r="F97" s="149"/>
      <c r="G97" s="149"/>
      <c r="H97" s="150"/>
      <c r="I97" s="152"/>
      <c r="J97" s="155"/>
      <c r="K97" s="31"/>
      <c r="L97" s="6"/>
      <c r="M97" s="6"/>
      <c r="N97" s="6"/>
      <c r="O97" s="6"/>
      <c r="P97" s="6"/>
    </row>
    <row r="98" spans="1:16" ht="35.25" customHeight="1" x14ac:dyDescent="0.25">
      <c r="A98" s="58" t="s">
        <v>184</v>
      </c>
      <c r="B98" s="60" t="s">
        <v>39</v>
      </c>
      <c r="C98" s="159"/>
      <c r="D98" s="95" t="s">
        <v>311</v>
      </c>
      <c r="E98" s="30" t="s">
        <v>11</v>
      </c>
      <c r="F98" s="31">
        <v>1425.28</v>
      </c>
      <c r="G98" s="31">
        <v>1425.28</v>
      </c>
      <c r="H98" s="149"/>
      <c r="I98" s="153"/>
      <c r="J98" s="156"/>
      <c r="K98" s="31"/>
      <c r="L98" s="6"/>
      <c r="M98" s="6"/>
      <c r="N98" s="6"/>
      <c r="O98" s="6"/>
      <c r="P98" s="6"/>
    </row>
    <row r="99" spans="1:16" ht="48.75" customHeight="1" x14ac:dyDescent="0.25">
      <c r="A99" s="242" t="s">
        <v>185</v>
      </c>
      <c r="B99" s="172" t="s">
        <v>19</v>
      </c>
      <c r="C99" s="172" t="s">
        <v>312</v>
      </c>
      <c r="D99" s="157" t="s">
        <v>323</v>
      </c>
      <c r="E99" s="30" t="s">
        <v>10</v>
      </c>
      <c r="F99" s="31">
        <v>94.77</v>
      </c>
      <c r="G99" s="31">
        <v>94.77</v>
      </c>
      <c r="H99" s="180" t="s">
        <v>375</v>
      </c>
      <c r="I99" s="284">
        <v>80</v>
      </c>
      <c r="J99" s="285">
        <v>80</v>
      </c>
      <c r="K99" s="31"/>
      <c r="L99" s="6"/>
      <c r="M99" s="6"/>
      <c r="N99" s="6"/>
      <c r="O99" s="6"/>
      <c r="P99" s="6"/>
    </row>
    <row r="100" spans="1:16" ht="42" customHeight="1" x14ac:dyDescent="0.25">
      <c r="A100" s="243"/>
      <c r="B100" s="172"/>
      <c r="C100" s="172"/>
      <c r="D100" s="159"/>
      <c r="E100" s="30" t="s">
        <v>11</v>
      </c>
      <c r="F100" s="31">
        <v>18.95</v>
      </c>
      <c r="G100" s="31">
        <v>18.95</v>
      </c>
      <c r="H100" s="180"/>
      <c r="I100" s="284"/>
      <c r="J100" s="285"/>
      <c r="K100" s="31"/>
      <c r="L100" s="6"/>
      <c r="M100" s="6"/>
      <c r="N100" s="6"/>
      <c r="O100" s="6"/>
      <c r="P100" s="6"/>
    </row>
    <row r="101" spans="1:16" ht="125.25" customHeight="1" x14ac:dyDescent="0.25">
      <c r="A101" s="242" t="s">
        <v>186</v>
      </c>
      <c r="B101" s="85" t="s">
        <v>395</v>
      </c>
      <c r="C101" s="160" t="s">
        <v>316</v>
      </c>
      <c r="D101" s="157" t="s">
        <v>396</v>
      </c>
      <c r="E101" s="30" t="s">
        <v>27</v>
      </c>
      <c r="F101" s="31">
        <v>234.4</v>
      </c>
      <c r="G101" s="31">
        <v>225.16</v>
      </c>
      <c r="H101" s="148" t="s">
        <v>371</v>
      </c>
      <c r="I101" s="163">
        <v>72412</v>
      </c>
      <c r="J101" s="148">
        <v>75282.399999999994</v>
      </c>
      <c r="K101" s="31" t="s">
        <v>410</v>
      </c>
      <c r="L101" s="6"/>
      <c r="M101" s="6"/>
      <c r="N101" s="6"/>
      <c r="O101" s="6"/>
      <c r="P101" s="6"/>
    </row>
    <row r="102" spans="1:16" ht="48.75" hidden="1" customHeight="1" x14ac:dyDescent="0.25">
      <c r="A102" s="243"/>
      <c r="B102" s="86"/>
      <c r="C102" s="161"/>
      <c r="D102" s="158"/>
      <c r="E102" s="30" t="s">
        <v>11</v>
      </c>
      <c r="F102" s="31"/>
      <c r="G102" s="31"/>
      <c r="H102" s="150"/>
      <c r="I102" s="164"/>
      <c r="J102" s="150"/>
      <c r="K102" s="31"/>
      <c r="L102" s="6"/>
      <c r="M102" s="6"/>
      <c r="N102" s="6"/>
      <c r="O102" s="6"/>
      <c r="P102" s="6"/>
    </row>
    <row r="103" spans="1:16" ht="214.5" customHeight="1" x14ac:dyDescent="0.25">
      <c r="A103" s="242" t="s">
        <v>187</v>
      </c>
      <c r="B103" s="147" t="s">
        <v>411</v>
      </c>
      <c r="C103" s="162"/>
      <c r="D103" s="159"/>
      <c r="E103" s="30" t="s">
        <v>10</v>
      </c>
      <c r="F103" s="31">
        <v>52</v>
      </c>
      <c r="G103" s="31">
        <v>52</v>
      </c>
      <c r="H103" s="149"/>
      <c r="I103" s="165"/>
      <c r="J103" s="149"/>
      <c r="K103" s="31"/>
      <c r="L103" s="6"/>
      <c r="M103" s="6"/>
      <c r="N103" s="6"/>
      <c r="O103" s="6"/>
      <c r="P103" s="6"/>
    </row>
    <row r="104" spans="1:16" ht="17.25" customHeight="1" x14ac:dyDescent="0.25">
      <c r="A104" s="243"/>
      <c r="B104" s="147"/>
      <c r="C104" s="145"/>
      <c r="D104" s="145"/>
      <c r="E104" s="30" t="s">
        <v>11</v>
      </c>
      <c r="F104" s="31"/>
      <c r="G104" s="31"/>
      <c r="H104" s="31"/>
      <c r="I104" s="112"/>
      <c r="J104" s="113"/>
      <c r="K104" s="31"/>
      <c r="L104" s="6"/>
      <c r="M104" s="6"/>
      <c r="N104" s="6"/>
      <c r="O104" s="6"/>
      <c r="P104" s="6"/>
    </row>
    <row r="105" spans="1:16" ht="73.5" customHeight="1" x14ac:dyDescent="0.25">
      <c r="A105" s="61" t="s">
        <v>181</v>
      </c>
      <c r="B105" s="40" t="s">
        <v>41</v>
      </c>
      <c r="C105" s="40"/>
      <c r="D105" s="40"/>
      <c r="E105" s="40" t="s">
        <v>11</v>
      </c>
      <c r="F105" s="27">
        <f t="shared" ref="F105:G105" si="10">F106+F131+F143+F142+F166+F171+F172+F173</f>
        <v>396.55</v>
      </c>
      <c r="G105" s="27">
        <f t="shared" si="10"/>
        <v>396.55</v>
      </c>
      <c r="H105" s="27"/>
      <c r="I105" s="110"/>
      <c r="J105" s="111"/>
      <c r="K105" s="27"/>
      <c r="L105" s="6"/>
      <c r="M105" s="6"/>
      <c r="N105" s="6"/>
      <c r="O105" s="6"/>
      <c r="P105" s="6"/>
    </row>
    <row r="106" spans="1:16" ht="115.5" hidden="1" customHeight="1" x14ac:dyDescent="0.25">
      <c r="A106" s="192" t="s">
        <v>182</v>
      </c>
      <c r="B106" s="40" t="s">
        <v>42</v>
      </c>
      <c r="C106" s="172" t="s">
        <v>265</v>
      </c>
      <c r="D106" s="157"/>
      <c r="E106" s="157" t="s">
        <v>11</v>
      </c>
      <c r="F106" s="27">
        <v>0</v>
      </c>
      <c r="G106" s="27">
        <f t="shared" ref="G106" si="11">G107+G108+G109+G110+G111+G112+G113+G114+G115+G116+G117+G118+G119+G120+G121+G122+G123+G124+G125+G126+G127+G128+G129+G130</f>
        <v>0</v>
      </c>
      <c r="H106" s="27"/>
      <c r="I106" s="110"/>
      <c r="J106" s="111"/>
      <c r="K106" s="27"/>
      <c r="L106" s="6"/>
      <c r="M106" s="6"/>
      <c r="N106" s="6"/>
      <c r="O106" s="6"/>
      <c r="P106" s="6"/>
    </row>
    <row r="107" spans="1:16" ht="25.5" hidden="1" x14ac:dyDescent="0.25">
      <c r="A107" s="193"/>
      <c r="B107" s="60" t="s">
        <v>43</v>
      </c>
      <c r="C107" s="172"/>
      <c r="D107" s="158"/>
      <c r="E107" s="158"/>
      <c r="F107" s="31"/>
      <c r="G107" s="31"/>
      <c r="H107" s="31"/>
      <c r="I107" s="112"/>
      <c r="J107" s="113"/>
      <c r="K107" s="31"/>
      <c r="L107" s="6"/>
      <c r="M107" s="6"/>
      <c r="N107" s="6"/>
      <c r="O107" s="6"/>
      <c r="P107" s="6"/>
    </row>
    <row r="108" spans="1:16" ht="25.5" hidden="1" x14ac:dyDescent="0.25">
      <c r="A108" s="193"/>
      <c r="B108" s="60" t="s">
        <v>44</v>
      </c>
      <c r="C108" s="172"/>
      <c r="D108" s="158"/>
      <c r="E108" s="158"/>
      <c r="F108" s="31"/>
      <c r="G108" s="31"/>
      <c r="H108" s="31"/>
      <c r="I108" s="112"/>
      <c r="J108" s="113"/>
      <c r="K108" s="31"/>
      <c r="L108" s="6"/>
      <c r="M108" s="6"/>
      <c r="N108" s="6"/>
      <c r="O108" s="6"/>
      <c r="P108" s="6"/>
    </row>
    <row r="109" spans="1:16" ht="60.75" hidden="1" customHeight="1" x14ac:dyDescent="0.25">
      <c r="A109" s="193"/>
      <c r="B109" s="60" t="s">
        <v>45</v>
      </c>
      <c r="C109" s="172"/>
      <c r="D109" s="158"/>
      <c r="E109" s="158"/>
      <c r="F109" s="31"/>
      <c r="G109" s="31"/>
      <c r="H109" s="31"/>
      <c r="I109" s="112"/>
      <c r="J109" s="113"/>
      <c r="K109" s="31"/>
      <c r="L109" s="6"/>
      <c r="M109" s="6"/>
      <c r="N109" s="6"/>
      <c r="O109" s="6"/>
      <c r="P109" s="6"/>
    </row>
    <row r="110" spans="1:16" ht="25.5" hidden="1" x14ac:dyDescent="0.25">
      <c r="A110" s="193"/>
      <c r="B110" s="60" t="s">
        <v>46</v>
      </c>
      <c r="C110" s="172"/>
      <c r="D110" s="158"/>
      <c r="E110" s="158"/>
      <c r="F110" s="31"/>
      <c r="G110" s="31"/>
      <c r="H110" s="31"/>
      <c r="I110" s="112"/>
      <c r="J110" s="113"/>
      <c r="K110" s="31"/>
      <c r="L110" s="6"/>
      <c r="M110" s="6"/>
      <c r="N110" s="6"/>
      <c r="O110" s="6"/>
      <c r="P110" s="6"/>
    </row>
    <row r="111" spans="1:16" hidden="1" x14ac:dyDescent="0.25">
      <c r="A111" s="193"/>
      <c r="B111" s="60" t="s">
        <v>47</v>
      </c>
      <c r="C111" s="172"/>
      <c r="D111" s="158"/>
      <c r="E111" s="158"/>
      <c r="F111" s="31"/>
      <c r="G111" s="31"/>
      <c r="H111" s="31"/>
      <c r="I111" s="112"/>
      <c r="J111" s="113"/>
      <c r="K111" s="31"/>
      <c r="L111" s="6"/>
      <c r="M111" s="6"/>
      <c r="N111" s="6"/>
      <c r="O111" s="6"/>
      <c r="P111" s="6"/>
    </row>
    <row r="112" spans="1:16" hidden="1" x14ac:dyDescent="0.25">
      <c r="A112" s="193"/>
      <c r="B112" s="60" t="s">
        <v>48</v>
      </c>
      <c r="C112" s="172"/>
      <c r="D112" s="158"/>
      <c r="E112" s="158"/>
      <c r="F112" s="31"/>
      <c r="G112" s="31"/>
      <c r="H112" s="31"/>
      <c r="I112" s="112"/>
      <c r="J112" s="113"/>
      <c r="K112" s="31"/>
      <c r="L112" s="6"/>
      <c r="M112" s="6"/>
      <c r="N112" s="6"/>
      <c r="O112" s="6"/>
      <c r="P112" s="6"/>
    </row>
    <row r="113" spans="1:16" ht="45" hidden="1" customHeight="1" x14ac:dyDescent="0.25">
      <c r="A113" s="193"/>
      <c r="B113" s="30" t="s">
        <v>49</v>
      </c>
      <c r="C113" s="172"/>
      <c r="D113" s="158"/>
      <c r="E113" s="158"/>
      <c r="F113" s="31"/>
      <c r="G113" s="31"/>
      <c r="H113" s="31"/>
      <c r="I113" s="112"/>
      <c r="J113" s="113"/>
      <c r="K113" s="31"/>
      <c r="L113" s="6"/>
      <c r="M113" s="6"/>
      <c r="N113" s="6"/>
      <c r="O113" s="6"/>
      <c r="P113" s="6"/>
    </row>
    <row r="114" spans="1:16" ht="25.5" hidden="1" x14ac:dyDescent="0.25">
      <c r="A114" s="193"/>
      <c r="B114" s="60" t="s">
        <v>50</v>
      </c>
      <c r="C114" s="172"/>
      <c r="D114" s="158"/>
      <c r="E114" s="158"/>
      <c r="F114" s="31"/>
      <c r="G114" s="31"/>
      <c r="H114" s="31"/>
      <c r="I114" s="112"/>
      <c r="J114" s="113"/>
      <c r="K114" s="31"/>
      <c r="L114" s="6"/>
      <c r="M114" s="6"/>
      <c r="N114" s="6"/>
      <c r="O114" s="6"/>
      <c r="P114" s="6"/>
    </row>
    <row r="115" spans="1:16" ht="25.5" hidden="1" x14ac:dyDescent="0.25">
      <c r="A115" s="193"/>
      <c r="B115" s="60" t="s">
        <v>51</v>
      </c>
      <c r="C115" s="172"/>
      <c r="D115" s="158"/>
      <c r="E115" s="158"/>
      <c r="F115" s="31"/>
      <c r="G115" s="31"/>
      <c r="H115" s="31"/>
      <c r="I115" s="112"/>
      <c r="J115" s="113"/>
      <c r="K115" s="31"/>
      <c r="L115" s="6"/>
      <c r="M115" s="6"/>
      <c r="N115" s="6"/>
      <c r="O115" s="6"/>
      <c r="P115" s="6"/>
    </row>
    <row r="116" spans="1:16" ht="38.25" hidden="1" x14ac:dyDescent="0.25">
      <c r="A116" s="193"/>
      <c r="B116" s="60" t="s">
        <v>52</v>
      </c>
      <c r="C116" s="172"/>
      <c r="D116" s="158"/>
      <c r="E116" s="158"/>
      <c r="F116" s="31"/>
      <c r="G116" s="31"/>
      <c r="H116" s="31"/>
      <c r="I116" s="112"/>
      <c r="J116" s="113"/>
      <c r="K116" s="31"/>
      <c r="L116" s="6"/>
      <c r="M116" s="6"/>
      <c r="N116" s="6"/>
      <c r="O116" s="6"/>
      <c r="P116" s="6"/>
    </row>
    <row r="117" spans="1:16" hidden="1" x14ac:dyDescent="0.25">
      <c r="A117" s="193"/>
      <c r="B117" s="60" t="s">
        <v>53</v>
      </c>
      <c r="C117" s="172"/>
      <c r="D117" s="158"/>
      <c r="E117" s="158"/>
      <c r="F117" s="31"/>
      <c r="G117" s="31"/>
      <c r="H117" s="31"/>
      <c r="I117" s="112"/>
      <c r="J117" s="113"/>
      <c r="K117" s="31"/>
      <c r="L117" s="6"/>
      <c r="M117" s="6"/>
      <c r="N117" s="6"/>
      <c r="O117" s="6"/>
      <c r="P117" s="6"/>
    </row>
    <row r="118" spans="1:16" ht="25.5" hidden="1" x14ac:dyDescent="0.25">
      <c r="A118" s="193"/>
      <c r="B118" s="60" t="s">
        <v>54</v>
      </c>
      <c r="C118" s="172"/>
      <c r="D118" s="158"/>
      <c r="E118" s="158"/>
      <c r="F118" s="31"/>
      <c r="G118" s="31"/>
      <c r="H118" s="31"/>
      <c r="I118" s="112"/>
      <c r="J118" s="113"/>
      <c r="K118" s="31"/>
      <c r="L118" s="6"/>
      <c r="M118" s="6"/>
      <c r="N118" s="6"/>
      <c r="O118" s="6"/>
      <c r="P118" s="6"/>
    </row>
    <row r="119" spans="1:16" ht="25.5" hidden="1" x14ac:dyDescent="0.25">
      <c r="A119" s="193"/>
      <c r="B119" s="60" t="s">
        <v>55</v>
      </c>
      <c r="C119" s="172"/>
      <c r="D119" s="158"/>
      <c r="E119" s="158"/>
      <c r="F119" s="31"/>
      <c r="G119" s="31"/>
      <c r="H119" s="31"/>
      <c r="I119" s="112"/>
      <c r="J119" s="113"/>
      <c r="K119" s="31"/>
      <c r="L119" s="6"/>
      <c r="M119" s="6"/>
      <c r="N119" s="6"/>
      <c r="O119" s="6"/>
      <c r="P119" s="6"/>
    </row>
    <row r="120" spans="1:16" ht="25.5" hidden="1" x14ac:dyDescent="0.25">
      <c r="A120" s="193"/>
      <c r="B120" s="60" t="s">
        <v>56</v>
      </c>
      <c r="C120" s="172"/>
      <c r="D120" s="158"/>
      <c r="E120" s="158"/>
      <c r="F120" s="31"/>
      <c r="G120" s="31"/>
      <c r="H120" s="31"/>
      <c r="I120" s="112"/>
      <c r="J120" s="113"/>
      <c r="K120" s="31"/>
      <c r="L120" s="6"/>
      <c r="M120" s="6"/>
      <c r="N120" s="6"/>
      <c r="O120" s="6"/>
      <c r="P120" s="6"/>
    </row>
    <row r="121" spans="1:16" ht="25.5" hidden="1" x14ac:dyDescent="0.25">
      <c r="A121" s="193"/>
      <c r="B121" s="60" t="s">
        <v>57</v>
      </c>
      <c r="C121" s="172"/>
      <c r="D121" s="158"/>
      <c r="E121" s="158"/>
      <c r="F121" s="31"/>
      <c r="G121" s="31"/>
      <c r="H121" s="31"/>
      <c r="I121" s="112"/>
      <c r="J121" s="113"/>
      <c r="K121" s="31"/>
      <c r="L121" s="6"/>
      <c r="M121" s="6"/>
      <c r="N121" s="6"/>
      <c r="O121" s="6"/>
      <c r="P121" s="6"/>
    </row>
    <row r="122" spans="1:16" ht="25.5" hidden="1" x14ac:dyDescent="0.25">
      <c r="A122" s="193"/>
      <c r="B122" s="60" t="s">
        <v>58</v>
      </c>
      <c r="C122" s="172"/>
      <c r="D122" s="158"/>
      <c r="E122" s="158"/>
      <c r="F122" s="31"/>
      <c r="G122" s="31"/>
      <c r="H122" s="31"/>
      <c r="I122" s="112"/>
      <c r="J122" s="113"/>
      <c r="K122" s="31"/>
      <c r="L122" s="6"/>
      <c r="M122" s="6"/>
      <c r="N122" s="6"/>
      <c r="O122" s="6"/>
      <c r="P122" s="6"/>
    </row>
    <row r="123" spans="1:16" ht="25.5" hidden="1" x14ac:dyDescent="0.25">
      <c r="A123" s="193"/>
      <c r="B123" s="60" t="s">
        <v>59</v>
      </c>
      <c r="C123" s="172"/>
      <c r="D123" s="158"/>
      <c r="E123" s="158"/>
      <c r="F123" s="31"/>
      <c r="G123" s="31"/>
      <c r="H123" s="31"/>
      <c r="I123" s="112"/>
      <c r="J123" s="113"/>
      <c r="K123" s="31"/>
      <c r="L123" s="6"/>
      <c r="M123" s="6"/>
      <c r="N123" s="6"/>
      <c r="O123" s="6"/>
      <c r="P123" s="6"/>
    </row>
    <row r="124" spans="1:16" ht="25.5" hidden="1" x14ac:dyDescent="0.25">
      <c r="A124" s="193"/>
      <c r="B124" s="60" t="s">
        <v>60</v>
      </c>
      <c r="C124" s="172"/>
      <c r="D124" s="158"/>
      <c r="E124" s="158"/>
      <c r="F124" s="31"/>
      <c r="G124" s="31"/>
      <c r="H124" s="31"/>
      <c r="I124" s="112"/>
      <c r="J124" s="113"/>
      <c r="K124" s="31"/>
      <c r="L124" s="6"/>
      <c r="M124" s="6"/>
      <c r="N124" s="6"/>
      <c r="O124" s="6"/>
      <c r="P124" s="6"/>
    </row>
    <row r="125" spans="1:16" ht="25.5" hidden="1" x14ac:dyDescent="0.25">
      <c r="A125" s="193"/>
      <c r="B125" s="60" t="s">
        <v>61</v>
      </c>
      <c r="C125" s="172"/>
      <c r="D125" s="158"/>
      <c r="E125" s="158"/>
      <c r="F125" s="31" t="s">
        <v>40</v>
      </c>
      <c r="G125" s="31"/>
      <c r="H125" s="31"/>
      <c r="I125" s="112"/>
      <c r="J125" s="113"/>
      <c r="K125" s="31"/>
      <c r="L125" s="6"/>
      <c r="M125" s="6"/>
      <c r="N125" s="6"/>
      <c r="O125" s="6"/>
      <c r="P125" s="6"/>
    </row>
    <row r="126" spans="1:16" hidden="1" x14ac:dyDescent="0.25">
      <c r="A126" s="193"/>
      <c r="B126" s="60" t="s">
        <v>62</v>
      </c>
      <c r="C126" s="172"/>
      <c r="D126" s="158"/>
      <c r="E126" s="158"/>
      <c r="F126" s="31"/>
      <c r="G126" s="31"/>
      <c r="H126" s="31"/>
      <c r="I126" s="112"/>
      <c r="J126" s="113"/>
      <c r="K126" s="31"/>
      <c r="L126" s="6"/>
      <c r="M126" s="6"/>
      <c r="N126" s="6"/>
      <c r="O126" s="6"/>
      <c r="P126" s="6"/>
    </row>
    <row r="127" spans="1:16" ht="25.5" hidden="1" x14ac:dyDescent="0.25">
      <c r="A127" s="193"/>
      <c r="B127" s="60" t="s">
        <v>63</v>
      </c>
      <c r="C127" s="172"/>
      <c r="D127" s="158"/>
      <c r="E127" s="158"/>
      <c r="F127" s="31"/>
      <c r="G127" s="31"/>
      <c r="H127" s="31"/>
      <c r="I127" s="112"/>
      <c r="J127" s="113"/>
      <c r="K127" s="31"/>
      <c r="L127" s="6"/>
      <c r="M127" s="6"/>
      <c r="N127" s="6"/>
      <c r="O127" s="6"/>
      <c r="P127" s="6"/>
    </row>
    <row r="128" spans="1:16" ht="25.5" hidden="1" x14ac:dyDescent="0.25">
      <c r="A128" s="193"/>
      <c r="B128" s="60" t="s">
        <v>64</v>
      </c>
      <c r="C128" s="172"/>
      <c r="D128" s="158"/>
      <c r="E128" s="158"/>
      <c r="F128" s="37"/>
      <c r="G128" s="37"/>
      <c r="H128" s="37"/>
      <c r="I128" s="109"/>
      <c r="J128" s="65"/>
      <c r="K128" s="37"/>
      <c r="L128" s="6"/>
      <c r="M128" s="6"/>
      <c r="N128" s="6"/>
      <c r="O128" s="6"/>
      <c r="P128" s="6"/>
    </row>
    <row r="129" spans="1:16" hidden="1" x14ac:dyDescent="0.25">
      <c r="A129" s="193"/>
      <c r="B129" s="60" t="s">
        <v>65</v>
      </c>
      <c r="C129" s="172"/>
      <c r="D129" s="158"/>
      <c r="E129" s="158"/>
      <c r="F129" s="37"/>
      <c r="G129" s="37"/>
      <c r="H129" s="37"/>
      <c r="I129" s="109"/>
      <c r="J129" s="65"/>
      <c r="K129" s="37"/>
      <c r="L129" s="6"/>
      <c r="M129" s="6"/>
      <c r="N129" s="6"/>
      <c r="O129" s="6"/>
      <c r="P129" s="6"/>
    </row>
    <row r="130" spans="1:16" hidden="1" x14ac:dyDescent="0.25">
      <c r="A130" s="194"/>
      <c r="B130" s="60" t="s">
        <v>66</v>
      </c>
      <c r="C130" s="172"/>
      <c r="D130" s="159"/>
      <c r="E130" s="159"/>
      <c r="F130" s="37"/>
      <c r="G130" s="37"/>
      <c r="H130" s="37"/>
      <c r="I130" s="109"/>
      <c r="J130" s="65"/>
      <c r="K130" s="37"/>
      <c r="L130" s="6"/>
      <c r="M130" s="6"/>
      <c r="N130" s="6"/>
      <c r="O130" s="6"/>
      <c r="P130" s="6"/>
    </row>
    <row r="131" spans="1:16" ht="107.25" hidden="1" customHeight="1" x14ac:dyDescent="0.25">
      <c r="A131" s="192" t="s">
        <v>188</v>
      </c>
      <c r="B131" s="40" t="s">
        <v>67</v>
      </c>
      <c r="C131" s="172" t="s">
        <v>267</v>
      </c>
      <c r="D131" s="60" t="s">
        <v>266</v>
      </c>
      <c r="E131" s="157" t="s">
        <v>11</v>
      </c>
      <c r="F131" s="27">
        <f t="shared" ref="F131:G131" si="12">F132+F133+F134+F135+F136+F137+F138+F139+F140+F141</f>
        <v>0</v>
      </c>
      <c r="G131" s="27">
        <f t="shared" si="12"/>
        <v>0</v>
      </c>
      <c r="H131" s="27"/>
      <c r="I131" s="110"/>
      <c r="J131" s="111"/>
      <c r="K131" s="27"/>
      <c r="L131" s="6"/>
      <c r="M131" s="6"/>
      <c r="N131" s="6"/>
      <c r="O131" s="6"/>
      <c r="P131" s="6"/>
    </row>
    <row r="132" spans="1:16" ht="58.5" hidden="1" customHeight="1" x14ac:dyDescent="0.25">
      <c r="A132" s="193"/>
      <c r="B132" s="30" t="s">
        <v>68</v>
      </c>
      <c r="C132" s="172"/>
      <c r="D132" s="157"/>
      <c r="E132" s="158"/>
      <c r="F132" s="31"/>
      <c r="G132" s="31"/>
      <c r="H132" s="31"/>
      <c r="I132" s="112"/>
      <c r="J132" s="113"/>
      <c r="K132" s="31"/>
      <c r="L132" s="6"/>
      <c r="M132" s="6"/>
      <c r="N132" s="6"/>
      <c r="O132" s="6"/>
      <c r="P132" s="6"/>
    </row>
    <row r="133" spans="1:16" ht="71.25" hidden="1" customHeight="1" x14ac:dyDescent="0.25">
      <c r="A133" s="193"/>
      <c r="B133" s="30" t="s">
        <v>69</v>
      </c>
      <c r="C133" s="172"/>
      <c r="D133" s="158"/>
      <c r="E133" s="158"/>
      <c r="F133" s="31"/>
      <c r="G133" s="31"/>
      <c r="H133" s="31"/>
      <c r="I133" s="112"/>
      <c r="J133" s="113"/>
      <c r="K133" s="31"/>
      <c r="L133" s="6"/>
      <c r="M133" s="6"/>
      <c r="N133" s="6"/>
      <c r="O133" s="6"/>
      <c r="P133" s="6"/>
    </row>
    <row r="134" spans="1:16" ht="74.25" hidden="1" customHeight="1" x14ac:dyDescent="0.25">
      <c r="A134" s="193"/>
      <c r="B134" s="30" t="s">
        <v>70</v>
      </c>
      <c r="C134" s="172"/>
      <c r="D134" s="158"/>
      <c r="E134" s="158"/>
      <c r="F134" s="31"/>
      <c r="G134" s="31"/>
      <c r="H134" s="31"/>
      <c r="I134" s="112"/>
      <c r="J134" s="113"/>
      <c r="K134" s="31"/>
      <c r="L134" s="6"/>
      <c r="M134" s="6"/>
      <c r="N134" s="6"/>
      <c r="O134" s="6"/>
      <c r="P134" s="6"/>
    </row>
    <row r="135" spans="1:16" ht="25.5" hidden="1" x14ac:dyDescent="0.25">
      <c r="A135" s="193"/>
      <c r="B135" s="30" t="s">
        <v>71</v>
      </c>
      <c r="C135" s="172"/>
      <c r="D135" s="158"/>
      <c r="E135" s="158"/>
      <c r="F135" s="31"/>
      <c r="G135" s="31"/>
      <c r="H135" s="31"/>
      <c r="I135" s="112"/>
      <c r="J135" s="113"/>
      <c r="K135" s="31"/>
      <c r="L135" s="6"/>
      <c r="M135" s="6"/>
      <c r="N135" s="6"/>
      <c r="O135" s="6"/>
      <c r="P135" s="6"/>
    </row>
    <row r="136" spans="1:16" ht="76.5" hidden="1" x14ac:dyDescent="0.25">
      <c r="A136" s="193"/>
      <c r="B136" s="60" t="s">
        <v>72</v>
      </c>
      <c r="C136" s="172"/>
      <c r="D136" s="158"/>
      <c r="E136" s="158"/>
      <c r="F136" s="31"/>
      <c r="G136" s="31"/>
      <c r="H136" s="31"/>
      <c r="I136" s="112"/>
      <c r="J136" s="113"/>
      <c r="K136" s="31"/>
      <c r="L136" s="6"/>
      <c r="M136" s="6"/>
      <c r="N136" s="6"/>
      <c r="O136" s="6"/>
      <c r="P136" s="6"/>
    </row>
    <row r="137" spans="1:16" ht="84" hidden="1" customHeight="1" x14ac:dyDescent="0.25">
      <c r="A137" s="193"/>
      <c r="B137" s="30" t="s">
        <v>73</v>
      </c>
      <c r="C137" s="172"/>
      <c r="D137" s="158"/>
      <c r="E137" s="158"/>
      <c r="F137" s="31"/>
      <c r="G137" s="31"/>
      <c r="H137" s="31"/>
      <c r="I137" s="112"/>
      <c r="J137" s="113"/>
      <c r="K137" s="31"/>
      <c r="L137" s="6"/>
      <c r="M137" s="6"/>
      <c r="N137" s="6"/>
      <c r="O137" s="6"/>
      <c r="P137" s="6"/>
    </row>
    <row r="138" spans="1:16" ht="35.25" hidden="1" customHeight="1" x14ac:dyDescent="0.25">
      <c r="A138" s="193"/>
      <c r="B138" s="30" t="s">
        <v>74</v>
      </c>
      <c r="C138" s="172"/>
      <c r="D138" s="158"/>
      <c r="E138" s="158"/>
      <c r="F138" s="31"/>
      <c r="G138" s="31"/>
      <c r="H138" s="31"/>
      <c r="I138" s="112"/>
      <c r="J138" s="113"/>
      <c r="K138" s="31"/>
      <c r="L138" s="6"/>
      <c r="M138" s="6"/>
      <c r="N138" s="6"/>
      <c r="O138" s="6"/>
      <c r="P138" s="6"/>
    </row>
    <row r="139" spans="1:16" hidden="1" x14ac:dyDescent="0.25">
      <c r="A139" s="193"/>
      <c r="B139" s="30" t="s">
        <v>75</v>
      </c>
      <c r="C139" s="172"/>
      <c r="D139" s="158"/>
      <c r="E139" s="158"/>
      <c r="F139" s="31"/>
      <c r="G139" s="31"/>
      <c r="H139" s="31"/>
      <c r="I139" s="112"/>
      <c r="J139" s="113"/>
      <c r="K139" s="31"/>
      <c r="L139" s="6"/>
      <c r="M139" s="6"/>
      <c r="N139" s="6"/>
      <c r="O139" s="6"/>
      <c r="P139" s="6"/>
    </row>
    <row r="140" spans="1:16" ht="58.5" hidden="1" customHeight="1" x14ac:dyDescent="0.25">
      <c r="A140" s="193"/>
      <c r="B140" s="30" t="s">
        <v>76</v>
      </c>
      <c r="C140" s="172"/>
      <c r="D140" s="158"/>
      <c r="E140" s="158"/>
      <c r="F140" s="31"/>
      <c r="G140" s="31"/>
      <c r="H140" s="31"/>
      <c r="I140" s="112"/>
      <c r="J140" s="113"/>
      <c r="K140" s="31"/>
      <c r="L140" s="6"/>
      <c r="M140" s="6"/>
      <c r="N140" s="6"/>
      <c r="O140" s="6"/>
      <c r="P140" s="6"/>
    </row>
    <row r="141" spans="1:16" ht="22.5" hidden="1" customHeight="1" x14ac:dyDescent="0.25">
      <c r="A141" s="194"/>
      <c r="B141" s="30" t="s">
        <v>77</v>
      </c>
      <c r="C141" s="172"/>
      <c r="D141" s="159"/>
      <c r="E141" s="159"/>
      <c r="F141" s="31"/>
      <c r="G141" s="31"/>
      <c r="H141" s="31"/>
      <c r="I141" s="112"/>
      <c r="J141" s="113"/>
      <c r="K141" s="31"/>
      <c r="L141" s="6"/>
      <c r="M141" s="6"/>
      <c r="N141" s="6"/>
      <c r="O141" s="6"/>
      <c r="P141" s="6"/>
    </row>
    <row r="142" spans="1:16" ht="58.5" hidden="1" customHeight="1" x14ac:dyDescent="0.25">
      <c r="A142" s="58" t="s">
        <v>189</v>
      </c>
      <c r="B142" s="40" t="s">
        <v>78</v>
      </c>
      <c r="C142" s="40"/>
      <c r="D142" s="30" t="s">
        <v>266</v>
      </c>
      <c r="E142" s="40" t="s">
        <v>11</v>
      </c>
      <c r="F142" s="27"/>
      <c r="G142" s="27"/>
      <c r="H142" s="27"/>
      <c r="I142" s="110"/>
      <c r="J142" s="111"/>
      <c r="K142" s="27"/>
      <c r="L142" s="6"/>
      <c r="M142" s="6"/>
      <c r="N142" s="6"/>
      <c r="O142" s="6"/>
      <c r="P142" s="6"/>
    </row>
    <row r="143" spans="1:16" ht="68.25" customHeight="1" x14ac:dyDescent="0.25">
      <c r="A143" s="192" t="s">
        <v>190</v>
      </c>
      <c r="B143" s="40" t="s">
        <v>79</v>
      </c>
      <c r="C143" s="172" t="s">
        <v>309</v>
      </c>
      <c r="D143" s="157" t="s">
        <v>310</v>
      </c>
      <c r="E143" s="157" t="s">
        <v>11</v>
      </c>
      <c r="F143" s="27">
        <f>F144+F145+F146+F147+F148+F149+F150+F151+F152+F153+F154+F155+F156+F157+F158+F159+F160+F161+F162+F163+F164+F165</f>
        <v>292.55</v>
      </c>
      <c r="G143" s="27">
        <f>G144+G145+G146+G147+G148+G149+G150+G151+G152+G153+G154+G155+G156+G157+G158+G159+G160+G161+G162+G163+G164+G165</f>
        <v>292.55</v>
      </c>
      <c r="H143" s="31" t="s">
        <v>376</v>
      </c>
      <c r="I143" s="110" t="s">
        <v>401</v>
      </c>
      <c r="J143" s="110">
        <v>26</v>
      </c>
      <c r="K143" s="28"/>
      <c r="L143" s="6"/>
      <c r="M143" s="6"/>
      <c r="N143" s="6"/>
      <c r="O143" s="6"/>
      <c r="P143" s="6"/>
    </row>
    <row r="144" spans="1:16" ht="48" customHeight="1" x14ac:dyDescent="0.25">
      <c r="A144" s="193"/>
      <c r="B144" s="30" t="s">
        <v>80</v>
      </c>
      <c r="C144" s="172"/>
      <c r="D144" s="158"/>
      <c r="E144" s="158"/>
      <c r="F144" s="31">
        <v>10</v>
      </c>
      <c r="G144" s="31">
        <v>10</v>
      </c>
      <c r="H144" s="31"/>
      <c r="I144" s="112"/>
      <c r="J144" s="112"/>
      <c r="K144" s="32"/>
      <c r="L144" s="6"/>
      <c r="M144" s="6"/>
      <c r="N144" s="6"/>
      <c r="O144" s="6"/>
      <c r="P144" s="6"/>
    </row>
    <row r="145" spans="1:16" ht="15" hidden="1" customHeight="1" x14ac:dyDescent="0.25">
      <c r="A145" s="193"/>
      <c r="B145" s="30" t="s">
        <v>260</v>
      </c>
      <c r="C145" s="172"/>
      <c r="D145" s="158"/>
      <c r="E145" s="158"/>
      <c r="F145" s="31">
        <v>0</v>
      </c>
      <c r="G145" s="31">
        <v>0</v>
      </c>
      <c r="H145" s="31"/>
      <c r="I145" s="112"/>
      <c r="J145" s="112"/>
      <c r="K145" s="32"/>
      <c r="L145" s="6"/>
      <c r="M145" s="6"/>
      <c r="N145" s="6"/>
      <c r="O145" s="6"/>
      <c r="P145" s="6"/>
    </row>
    <row r="146" spans="1:16" ht="48" customHeight="1" x14ac:dyDescent="0.25">
      <c r="A146" s="193"/>
      <c r="B146" s="30" t="s">
        <v>81</v>
      </c>
      <c r="C146" s="172"/>
      <c r="D146" s="158"/>
      <c r="E146" s="158"/>
      <c r="F146" s="31">
        <v>5.4</v>
      </c>
      <c r="G146" s="31">
        <v>5.4</v>
      </c>
      <c r="H146" s="31"/>
      <c r="I146" s="112"/>
      <c r="J146" s="112"/>
      <c r="K146" s="32"/>
      <c r="L146" s="6"/>
      <c r="M146" s="6"/>
      <c r="N146" s="6"/>
      <c r="O146" s="6"/>
      <c r="P146" s="6"/>
    </row>
    <row r="147" spans="1:16" ht="45.75" hidden="1" customHeight="1" x14ac:dyDescent="0.25">
      <c r="A147" s="193"/>
      <c r="B147" s="30" t="s">
        <v>82</v>
      </c>
      <c r="C147" s="172"/>
      <c r="D147" s="158"/>
      <c r="E147" s="158"/>
      <c r="F147" s="31">
        <v>0</v>
      </c>
      <c r="G147" s="31">
        <v>0</v>
      </c>
      <c r="H147" s="31"/>
      <c r="I147" s="112"/>
      <c r="J147" s="112"/>
      <c r="K147" s="32"/>
      <c r="L147" s="6"/>
      <c r="M147" s="6"/>
      <c r="N147" s="6"/>
      <c r="O147" s="6"/>
      <c r="P147" s="6"/>
    </row>
    <row r="148" spans="1:16" ht="33" customHeight="1" x14ac:dyDescent="0.25">
      <c r="A148" s="193"/>
      <c r="B148" s="30" t="s">
        <v>83</v>
      </c>
      <c r="C148" s="172"/>
      <c r="D148" s="158"/>
      <c r="E148" s="158"/>
      <c r="F148" s="31">
        <v>0.8</v>
      </c>
      <c r="G148" s="31">
        <v>0.8</v>
      </c>
      <c r="H148" s="31"/>
      <c r="I148" s="112"/>
      <c r="J148" s="112"/>
      <c r="K148" s="32"/>
      <c r="L148" s="6"/>
      <c r="M148" s="6"/>
      <c r="N148" s="6"/>
      <c r="O148" s="6"/>
      <c r="P148" s="6"/>
    </row>
    <row r="149" spans="1:16" ht="25.5" hidden="1" x14ac:dyDescent="0.25">
      <c r="A149" s="193"/>
      <c r="B149" s="60" t="s">
        <v>84</v>
      </c>
      <c r="C149" s="172"/>
      <c r="D149" s="158"/>
      <c r="E149" s="158"/>
      <c r="F149" s="31">
        <v>0</v>
      </c>
      <c r="G149" s="31">
        <v>0</v>
      </c>
      <c r="H149" s="31"/>
      <c r="I149" s="112"/>
      <c r="J149" s="112"/>
      <c r="K149" s="32"/>
      <c r="L149" s="6"/>
      <c r="M149" s="6"/>
      <c r="N149" s="6"/>
      <c r="O149" s="6"/>
      <c r="P149" s="6"/>
    </row>
    <row r="150" spans="1:16" ht="35.25" customHeight="1" x14ac:dyDescent="0.25">
      <c r="A150" s="193"/>
      <c r="B150" s="30" t="s">
        <v>397</v>
      </c>
      <c r="C150" s="172"/>
      <c r="D150" s="158"/>
      <c r="E150" s="158"/>
      <c r="F150" s="31">
        <v>9</v>
      </c>
      <c r="G150" s="31">
        <v>9</v>
      </c>
      <c r="H150" s="31"/>
      <c r="I150" s="112"/>
      <c r="J150" s="112"/>
      <c r="K150" s="32"/>
      <c r="L150" s="6"/>
      <c r="M150" s="6"/>
      <c r="N150" s="6"/>
      <c r="O150" s="6"/>
      <c r="P150" s="6"/>
    </row>
    <row r="151" spans="1:16" ht="39.75" customHeight="1" x14ac:dyDescent="0.25">
      <c r="A151" s="193"/>
      <c r="B151" s="30" t="s">
        <v>85</v>
      </c>
      <c r="C151" s="172"/>
      <c r="D151" s="158"/>
      <c r="E151" s="158"/>
      <c r="F151" s="31">
        <v>3</v>
      </c>
      <c r="G151" s="31">
        <v>3</v>
      </c>
      <c r="H151" s="31"/>
      <c r="I151" s="112"/>
      <c r="J151" s="112"/>
      <c r="K151" s="32"/>
      <c r="L151" s="6"/>
      <c r="M151" s="6"/>
      <c r="N151" s="6"/>
      <c r="O151" s="6"/>
      <c r="P151" s="6"/>
    </row>
    <row r="152" spans="1:16" ht="44.25" customHeight="1" x14ac:dyDescent="0.25">
      <c r="A152" s="193"/>
      <c r="B152" s="59" t="s">
        <v>86</v>
      </c>
      <c r="C152" s="172"/>
      <c r="D152" s="158"/>
      <c r="E152" s="158"/>
      <c r="F152" s="31">
        <v>62.1</v>
      </c>
      <c r="G152" s="31">
        <v>62.1</v>
      </c>
      <c r="H152" s="31"/>
      <c r="I152" s="112"/>
      <c r="J152" s="112"/>
      <c r="K152" s="32"/>
      <c r="L152" s="6"/>
      <c r="M152" s="6"/>
      <c r="N152" s="6"/>
      <c r="O152" s="6"/>
      <c r="P152" s="6"/>
    </row>
    <row r="153" spans="1:16" ht="24" hidden="1" x14ac:dyDescent="0.25">
      <c r="A153" s="193"/>
      <c r="B153" s="59" t="s">
        <v>87</v>
      </c>
      <c r="C153" s="172"/>
      <c r="D153" s="158"/>
      <c r="E153" s="158"/>
      <c r="F153" s="31">
        <v>0</v>
      </c>
      <c r="G153" s="31">
        <v>0</v>
      </c>
      <c r="H153" s="31"/>
      <c r="I153" s="112"/>
      <c r="J153" s="112"/>
      <c r="K153" s="32"/>
      <c r="L153" s="6"/>
      <c r="M153" s="6"/>
      <c r="N153" s="6"/>
      <c r="O153" s="6"/>
      <c r="P153" s="6"/>
    </row>
    <row r="154" spans="1:16" ht="38.25" customHeight="1" x14ac:dyDescent="0.25">
      <c r="A154" s="193"/>
      <c r="B154" s="59" t="s">
        <v>88</v>
      </c>
      <c r="C154" s="172"/>
      <c r="D154" s="158"/>
      <c r="E154" s="158"/>
      <c r="F154" s="31">
        <v>4.1399999999999997</v>
      </c>
      <c r="G154" s="31">
        <v>4.1399999999999997</v>
      </c>
      <c r="H154" s="31"/>
      <c r="I154" s="112"/>
      <c r="J154" s="112"/>
      <c r="K154" s="32"/>
      <c r="L154" s="6"/>
      <c r="M154" s="6"/>
      <c r="N154" s="6"/>
      <c r="O154" s="6"/>
      <c r="P154" s="6"/>
    </row>
    <row r="155" spans="1:16" ht="68.25" customHeight="1" x14ac:dyDescent="0.25">
      <c r="A155" s="193"/>
      <c r="B155" s="59" t="s">
        <v>350</v>
      </c>
      <c r="C155" s="172"/>
      <c r="D155" s="158"/>
      <c r="E155" s="158"/>
      <c r="F155" s="31">
        <v>53.9</v>
      </c>
      <c r="G155" s="31">
        <v>53.9</v>
      </c>
      <c r="H155" s="31"/>
      <c r="I155" s="112"/>
      <c r="J155" s="112"/>
      <c r="K155" s="32"/>
      <c r="L155" s="6"/>
      <c r="M155" s="6"/>
      <c r="N155" s="6"/>
      <c r="O155" s="6"/>
      <c r="P155" s="6"/>
    </row>
    <row r="156" spans="1:16" ht="56.25" customHeight="1" x14ac:dyDescent="0.25">
      <c r="A156" s="193"/>
      <c r="B156" s="59" t="s">
        <v>89</v>
      </c>
      <c r="C156" s="172"/>
      <c r="D156" s="158"/>
      <c r="E156" s="158"/>
      <c r="F156" s="31">
        <v>83.21</v>
      </c>
      <c r="G156" s="31">
        <v>83.21</v>
      </c>
      <c r="H156" s="31"/>
      <c r="I156" s="112"/>
      <c r="J156" s="112"/>
      <c r="K156" s="32"/>
      <c r="L156" s="6"/>
      <c r="M156" s="6"/>
      <c r="N156" s="6"/>
      <c r="O156" s="6"/>
      <c r="P156" s="6"/>
    </row>
    <row r="157" spans="1:16" x14ac:dyDescent="0.25">
      <c r="A157" s="193"/>
      <c r="B157" s="59" t="s">
        <v>90</v>
      </c>
      <c r="C157" s="172"/>
      <c r="D157" s="158"/>
      <c r="E157" s="158"/>
      <c r="F157" s="31">
        <v>3</v>
      </c>
      <c r="G157" s="31">
        <v>3</v>
      </c>
      <c r="H157" s="31"/>
      <c r="I157" s="112"/>
      <c r="J157" s="112"/>
      <c r="K157" s="32"/>
      <c r="L157" s="6"/>
      <c r="M157" s="6"/>
      <c r="N157" s="6"/>
      <c r="O157" s="6"/>
      <c r="P157" s="6"/>
    </row>
    <row r="158" spans="1:16" ht="30.75" customHeight="1" x14ac:dyDescent="0.25">
      <c r="A158" s="193"/>
      <c r="B158" s="59" t="s">
        <v>416</v>
      </c>
      <c r="C158" s="172"/>
      <c r="D158" s="158"/>
      <c r="E158" s="158"/>
      <c r="F158" s="31">
        <v>27.68</v>
      </c>
      <c r="G158" s="31">
        <v>27.68</v>
      </c>
      <c r="H158" s="31"/>
      <c r="I158" s="112"/>
      <c r="J158" s="112"/>
      <c r="K158" s="32"/>
      <c r="L158" s="6"/>
      <c r="M158" s="6"/>
      <c r="N158" s="6"/>
      <c r="O158" s="6"/>
      <c r="P158" s="6"/>
    </row>
    <row r="159" spans="1:16" x14ac:dyDescent="0.25">
      <c r="A159" s="193"/>
      <c r="B159" s="59" t="s">
        <v>398</v>
      </c>
      <c r="C159" s="172"/>
      <c r="D159" s="158"/>
      <c r="E159" s="158"/>
      <c r="F159" s="31">
        <v>3</v>
      </c>
      <c r="G159" s="31">
        <v>3</v>
      </c>
      <c r="H159" s="31"/>
      <c r="I159" s="112"/>
      <c r="J159" s="112"/>
      <c r="K159" s="32"/>
      <c r="L159" s="6"/>
      <c r="M159" s="6"/>
      <c r="N159" s="6"/>
      <c r="O159" s="6"/>
      <c r="P159" s="6"/>
    </row>
    <row r="160" spans="1:16" hidden="1" x14ac:dyDescent="0.25">
      <c r="A160" s="193"/>
      <c r="B160" s="59" t="s">
        <v>91</v>
      </c>
      <c r="C160" s="172"/>
      <c r="D160" s="158"/>
      <c r="E160" s="158"/>
      <c r="F160" s="31">
        <v>0</v>
      </c>
      <c r="G160" s="31">
        <v>0</v>
      </c>
      <c r="H160" s="31"/>
      <c r="I160" s="112"/>
      <c r="J160" s="112"/>
      <c r="K160" s="32"/>
      <c r="L160" s="6"/>
      <c r="M160" s="6"/>
      <c r="N160" s="6"/>
      <c r="O160" s="6"/>
      <c r="P160" s="6"/>
    </row>
    <row r="161" spans="1:16" ht="29.25" hidden="1" customHeight="1" x14ac:dyDescent="0.25">
      <c r="A161" s="193"/>
      <c r="B161" s="59" t="s">
        <v>92</v>
      </c>
      <c r="C161" s="172"/>
      <c r="D161" s="158"/>
      <c r="E161" s="158"/>
      <c r="F161" s="31">
        <v>0</v>
      </c>
      <c r="G161" s="31">
        <v>0</v>
      </c>
      <c r="H161" s="31"/>
      <c r="I161" s="32"/>
      <c r="J161" s="32"/>
      <c r="K161" s="32"/>
      <c r="L161" s="6"/>
      <c r="M161" s="6"/>
      <c r="N161" s="6"/>
      <c r="O161" s="6"/>
      <c r="P161" s="6"/>
    </row>
    <row r="162" spans="1:16" ht="44.25" customHeight="1" x14ac:dyDescent="0.25">
      <c r="A162" s="193"/>
      <c r="B162" s="59" t="s">
        <v>93</v>
      </c>
      <c r="C162" s="172"/>
      <c r="D162" s="158"/>
      <c r="E162" s="158"/>
      <c r="F162" s="31">
        <v>20.2</v>
      </c>
      <c r="G162" s="31">
        <v>20.2</v>
      </c>
      <c r="H162" s="31"/>
      <c r="I162" s="32"/>
      <c r="J162" s="32"/>
      <c r="K162" s="32"/>
      <c r="L162" s="6"/>
      <c r="M162" s="6"/>
      <c r="N162" s="6"/>
      <c r="O162" s="6"/>
      <c r="P162" s="6"/>
    </row>
    <row r="163" spans="1:16" ht="30.75" customHeight="1" x14ac:dyDescent="0.25">
      <c r="A163" s="194"/>
      <c r="B163" s="59" t="s">
        <v>94</v>
      </c>
      <c r="C163" s="172"/>
      <c r="D163" s="158"/>
      <c r="E163" s="158"/>
      <c r="F163" s="31">
        <v>0</v>
      </c>
      <c r="G163" s="31">
        <v>0</v>
      </c>
      <c r="H163" s="31"/>
      <c r="I163" s="32"/>
      <c r="J163" s="32"/>
      <c r="K163" s="32"/>
      <c r="L163" s="6"/>
      <c r="M163" s="6"/>
      <c r="N163" s="6"/>
      <c r="O163" s="6"/>
      <c r="P163" s="6"/>
    </row>
    <row r="164" spans="1:16" ht="30.75" customHeight="1" x14ac:dyDescent="0.25">
      <c r="A164" s="63"/>
      <c r="B164" s="59" t="s">
        <v>275</v>
      </c>
      <c r="C164" s="60"/>
      <c r="D164" s="158"/>
      <c r="E164" s="158"/>
      <c r="F164" s="31">
        <v>3.35</v>
      </c>
      <c r="G164" s="31">
        <v>3.35</v>
      </c>
      <c r="H164" s="31"/>
      <c r="I164" s="32"/>
      <c r="J164" s="32"/>
      <c r="K164" s="32"/>
      <c r="L164" s="6"/>
      <c r="M164" s="6"/>
      <c r="N164" s="6"/>
      <c r="O164" s="6"/>
      <c r="P164" s="6"/>
    </row>
    <row r="165" spans="1:16" ht="30.75" customHeight="1" x14ac:dyDescent="0.25">
      <c r="A165" s="63"/>
      <c r="B165" s="59" t="s">
        <v>276</v>
      </c>
      <c r="C165" s="60"/>
      <c r="D165" s="159"/>
      <c r="E165" s="159"/>
      <c r="F165" s="31">
        <v>3.77</v>
      </c>
      <c r="G165" s="31">
        <v>3.77</v>
      </c>
      <c r="H165" s="31"/>
      <c r="I165" s="32"/>
      <c r="J165" s="32"/>
      <c r="K165" s="32"/>
      <c r="L165" s="6"/>
      <c r="M165" s="6"/>
      <c r="N165" s="6"/>
      <c r="O165" s="6"/>
      <c r="P165" s="6"/>
    </row>
    <row r="166" spans="1:16" ht="93.75" customHeight="1" x14ac:dyDescent="0.25">
      <c r="A166" s="192" t="s">
        <v>191</v>
      </c>
      <c r="B166" s="64" t="s">
        <v>95</v>
      </c>
      <c r="C166" s="222" t="s">
        <v>308</v>
      </c>
      <c r="D166" s="172" t="s">
        <v>322</v>
      </c>
      <c r="E166" s="157" t="s">
        <v>11</v>
      </c>
      <c r="F166" s="27">
        <f t="shared" ref="F166:G166" si="13">F167+F168+F169+F170</f>
        <v>104</v>
      </c>
      <c r="G166" s="27">
        <f t="shared" si="13"/>
        <v>104</v>
      </c>
      <c r="H166" s="31" t="s">
        <v>377</v>
      </c>
      <c r="I166" s="112">
        <v>92.7</v>
      </c>
      <c r="J166" s="113" t="s">
        <v>402</v>
      </c>
      <c r="K166" s="27"/>
      <c r="L166" s="6"/>
      <c r="M166" s="6"/>
      <c r="N166" s="6"/>
      <c r="O166" s="6"/>
      <c r="P166" s="6"/>
    </row>
    <row r="167" spans="1:16" ht="66" hidden="1" customHeight="1" x14ac:dyDescent="0.25">
      <c r="A167" s="193"/>
      <c r="B167" s="59" t="s">
        <v>96</v>
      </c>
      <c r="C167" s="172"/>
      <c r="D167" s="172"/>
      <c r="E167" s="158"/>
      <c r="F167" s="31">
        <v>0</v>
      </c>
      <c r="G167" s="31">
        <v>0</v>
      </c>
      <c r="H167" s="31"/>
      <c r="I167" s="112"/>
      <c r="J167" s="112"/>
      <c r="K167" s="32"/>
      <c r="L167" s="6"/>
      <c r="M167" s="6"/>
      <c r="N167" s="6"/>
      <c r="O167" s="6"/>
      <c r="P167" s="6"/>
    </row>
    <row r="168" spans="1:16" ht="114.75" customHeight="1" x14ac:dyDescent="0.25">
      <c r="A168" s="193"/>
      <c r="B168" s="59" t="s">
        <v>351</v>
      </c>
      <c r="C168" s="172"/>
      <c r="D168" s="172"/>
      <c r="E168" s="158"/>
      <c r="F168" s="31">
        <v>87.2</v>
      </c>
      <c r="G168" s="31">
        <v>87.2</v>
      </c>
      <c r="H168" s="31"/>
      <c r="I168" s="112"/>
      <c r="J168" s="112"/>
      <c r="K168" s="32"/>
      <c r="L168" s="6"/>
      <c r="M168" s="6"/>
      <c r="N168" s="6"/>
      <c r="O168" s="6"/>
      <c r="P168" s="6"/>
    </row>
    <row r="169" spans="1:16" ht="102" customHeight="1" x14ac:dyDescent="0.25">
      <c r="A169" s="193"/>
      <c r="B169" s="59" t="s">
        <v>97</v>
      </c>
      <c r="C169" s="172"/>
      <c r="D169" s="172"/>
      <c r="E169" s="158"/>
      <c r="F169" s="31">
        <v>16.8</v>
      </c>
      <c r="G169" s="31">
        <v>16.8</v>
      </c>
      <c r="H169" s="31"/>
      <c r="I169" s="112"/>
      <c r="J169" s="112"/>
      <c r="K169" s="32"/>
      <c r="L169" s="6"/>
      <c r="M169" s="6"/>
      <c r="N169" s="6"/>
      <c r="O169" s="6"/>
      <c r="P169" s="6"/>
    </row>
    <row r="170" spans="1:16" ht="96" hidden="1" x14ac:dyDescent="0.25">
      <c r="A170" s="194"/>
      <c r="B170" s="59" t="s">
        <v>98</v>
      </c>
      <c r="C170" s="172"/>
      <c r="D170" s="60"/>
      <c r="E170" s="159"/>
      <c r="F170" s="31">
        <v>0</v>
      </c>
      <c r="G170" s="31">
        <v>0</v>
      </c>
      <c r="H170" s="31"/>
      <c r="I170" s="112"/>
      <c r="J170" s="112"/>
      <c r="K170" s="32"/>
      <c r="L170" s="6"/>
      <c r="M170" s="6"/>
      <c r="N170" s="6"/>
      <c r="O170" s="6"/>
      <c r="P170" s="6"/>
    </row>
    <row r="171" spans="1:16" ht="59.25" hidden="1" customHeight="1" x14ac:dyDescent="0.25">
      <c r="A171" s="192" t="s">
        <v>192</v>
      </c>
      <c r="B171" s="166" t="s">
        <v>99</v>
      </c>
      <c r="C171" s="172" t="s">
        <v>312</v>
      </c>
      <c r="D171" s="172" t="s">
        <v>307</v>
      </c>
      <c r="E171" s="30" t="s">
        <v>10</v>
      </c>
      <c r="F171" s="31">
        <v>0</v>
      </c>
      <c r="G171" s="31">
        <v>0</v>
      </c>
      <c r="H171" s="148" t="s">
        <v>375</v>
      </c>
      <c r="I171" s="151">
        <v>60</v>
      </c>
      <c r="J171" s="154">
        <v>60</v>
      </c>
      <c r="K171" s="31"/>
      <c r="L171" s="6"/>
      <c r="M171" s="6"/>
      <c r="N171" s="6"/>
      <c r="O171" s="6"/>
      <c r="P171" s="6"/>
    </row>
    <row r="172" spans="1:16" ht="49.5" hidden="1" customHeight="1" x14ac:dyDescent="0.25">
      <c r="A172" s="194"/>
      <c r="B172" s="167"/>
      <c r="C172" s="172"/>
      <c r="D172" s="172"/>
      <c r="E172" s="30" t="s">
        <v>11</v>
      </c>
      <c r="F172" s="31">
        <v>0</v>
      </c>
      <c r="G172" s="31">
        <v>0</v>
      </c>
      <c r="H172" s="149"/>
      <c r="I172" s="153"/>
      <c r="J172" s="156"/>
      <c r="K172" s="31"/>
      <c r="L172" s="6"/>
      <c r="M172" s="6"/>
      <c r="N172" s="6"/>
      <c r="O172" s="6"/>
      <c r="P172" s="6"/>
    </row>
    <row r="173" spans="1:16" ht="63.75" hidden="1" customHeight="1" x14ac:dyDescent="0.25">
      <c r="A173" s="65" t="s">
        <v>193</v>
      </c>
      <c r="B173" s="30" t="s">
        <v>100</v>
      </c>
      <c r="C173" s="172"/>
      <c r="D173" s="60"/>
      <c r="E173" s="30" t="s">
        <v>11</v>
      </c>
      <c r="F173" s="31"/>
      <c r="G173" s="31"/>
      <c r="H173" s="31"/>
      <c r="I173" s="112"/>
      <c r="J173" s="113"/>
      <c r="K173" s="31"/>
      <c r="L173" s="6"/>
      <c r="M173" s="6"/>
      <c r="N173" s="6"/>
      <c r="O173" s="6"/>
      <c r="P173" s="6"/>
    </row>
    <row r="174" spans="1:16" ht="30.75" hidden="1" customHeight="1" x14ac:dyDescent="0.25">
      <c r="A174" s="192" t="s">
        <v>194</v>
      </c>
      <c r="B174" s="157" t="s">
        <v>101</v>
      </c>
      <c r="C174" s="172"/>
      <c r="D174" s="206"/>
      <c r="E174" s="30" t="s">
        <v>27</v>
      </c>
      <c r="F174" s="31"/>
      <c r="G174" s="31"/>
      <c r="H174" s="31"/>
      <c r="I174" s="32"/>
      <c r="J174" s="31"/>
      <c r="K174" s="31"/>
      <c r="L174" s="6"/>
      <c r="M174" s="6"/>
      <c r="N174" s="6"/>
      <c r="O174" s="6"/>
      <c r="P174" s="6"/>
    </row>
    <row r="175" spans="1:16" ht="26.25" hidden="1" customHeight="1" x14ac:dyDescent="0.25">
      <c r="A175" s="194"/>
      <c r="B175" s="159"/>
      <c r="C175" s="172"/>
      <c r="D175" s="206"/>
      <c r="E175" s="30" t="s">
        <v>11</v>
      </c>
      <c r="F175" s="31"/>
      <c r="G175" s="31"/>
      <c r="H175" s="31"/>
      <c r="I175" s="32"/>
      <c r="J175" s="31"/>
      <c r="K175" s="31"/>
      <c r="L175" s="6"/>
      <c r="M175" s="6"/>
      <c r="N175" s="6"/>
      <c r="O175" s="6"/>
      <c r="P175" s="6"/>
    </row>
    <row r="176" spans="1:16" ht="20.25" customHeight="1" x14ac:dyDescent="0.25">
      <c r="A176" s="181" t="s">
        <v>4</v>
      </c>
      <c r="B176" s="182"/>
      <c r="C176" s="182"/>
      <c r="D176" s="183"/>
      <c r="E176" s="30"/>
      <c r="F176" s="27">
        <f t="shared" ref="F176:G176" si="14">F177+F178+F179+F180</f>
        <v>442126.86000000004</v>
      </c>
      <c r="G176" s="27">
        <f t="shared" si="14"/>
        <v>440158.49</v>
      </c>
      <c r="H176" s="27"/>
      <c r="I176" s="28"/>
      <c r="J176" s="27"/>
      <c r="K176" s="27"/>
      <c r="L176" s="6"/>
      <c r="M176" s="6"/>
      <c r="N176" s="6"/>
      <c r="O176" s="6"/>
      <c r="P176" s="6"/>
    </row>
    <row r="177" spans="1:16" ht="20.25" customHeight="1" x14ac:dyDescent="0.25">
      <c r="A177" s="181" t="s">
        <v>22</v>
      </c>
      <c r="B177" s="182"/>
      <c r="C177" s="182"/>
      <c r="D177" s="183"/>
      <c r="E177" s="30"/>
      <c r="F177" s="27">
        <f>F174+F101+F88+F83+F79</f>
        <v>52663.01</v>
      </c>
      <c r="G177" s="27">
        <f>G174+G101+G88+G83+G79</f>
        <v>51444.54</v>
      </c>
      <c r="H177" s="27"/>
      <c r="I177" s="28"/>
      <c r="J177" s="27"/>
      <c r="K177" s="27"/>
      <c r="L177" s="6"/>
      <c r="M177" s="6"/>
      <c r="N177" s="6"/>
      <c r="O177" s="6"/>
      <c r="P177" s="6"/>
    </row>
    <row r="178" spans="1:16" ht="20.25" customHeight="1" x14ac:dyDescent="0.25">
      <c r="A178" s="181" t="s">
        <v>23</v>
      </c>
      <c r="B178" s="182"/>
      <c r="C178" s="182"/>
      <c r="D178" s="183"/>
      <c r="E178" s="30"/>
      <c r="F178" s="27">
        <f>F171+F103+F99+F91+F86+F84+F82+F81+F73+F71+F69+F66+F93+F75</f>
        <v>332887.52</v>
      </c>
      <c r="G178" s="27">
        <f>G171+G103+G99+G91+G86+G84+G82+G81+G73+G71+G69+G66+G93+G75</f>
        <v>332475.77</v>
      </c>
      <c r="H178" s="27"/>
      <c r="I178" s="27"/>
      <c r="J178" s="27"/>
      <c r="K178" s="27"/>
      <c r="L178" s="6"/>
      <c r="M178" s="6"/>
      <c r="N178" s="6"/>
      <c r="O178" s="6"/>
      <c r="P178" s="6"/>
    </row>
    <row r="179" spans="1:16" ht="20.25" customHeight="1" x14ac:dyDescent="0.25">
      <c r="A179" s="181" t="s">
        <v>102</v>
      </c>
      <c r="B179" s="182"/>
      <c r="C179" s="182"/>
      <c r="D179" s="183"/>
      <c r="E179" s="30"/>
      <c r="F179" s="27">
        <f>F175+F173+F172+F166+F143+F142+F131+F106+F104+F102+F100+F98+F95+F92+F90+F89+F87+F85+F78+F74+F72+F70+F94</f>
        <v>56576.33</v>
      </c>
      <c r="G179" s="27">
        <f>G175+G173+G172+G166+G143+G142+G131+G106+G104+G102+G100+G98+G95+G92+G90+G89+G87+G85+G78+G74+G72+G70+G94</f>
        <v>56238.18</v>
      </c>
      <c r="H179" s="27"/>
      <c r="I179" s="28"/>
      <c r="J179" s="27"/>
      <c r="K179" s="27"/>
      <c r="L179" s="6"/>
      <c r="M179" s="6"/>
      <c r="N179" s="6"/>
      <c r="O179" s="6"/>
      <c r="P179" s="6"/>
    </row>
    <row r="180" spans="1:16" ht="20.25" customHeight="1" x14ac:dyDescent="0.25">
      <c r="A180" s="181" t="s">
        <v>165</v>
      </c>
      <c r="B180" s="182"/>
      <c r="C180" s="182"/>
      <c r="D180" s="183"/>
      <c r="E180" s="30"/>
      <c r="F180" s="27">
        <v>0</v>
      </c>
      <c r="G180" s="27">
        <v>0</v>
      </c>
      <c r="H180" s="27"/>
      <c r="I180" s="28"/>
      <c r="J180" s="27"/>
      <c r="K180" s="27"/>
      <c r="L180" s="6"/>
      <c r="M180" s="6"/>
      <c r="N180" s="6"/>
      <c r="O180" s="6"/>
      <c r="P180" s="6"/>
    </row>
    <row r="181" spans="1:16" x14ac:dyDescent="0.25">
      <c r="A181" s="66"/>
      <c r="B181" s="66"/>
      <c r="C181" s="66"/>
      <c r="D181" s="66"/>
      <c r="E181" s="67"/>
      <c r="F181" s="68"/>
      <c r="G181" s="68"/>
      <c r="H181" s="68"/>
      <c r="I181" s="69"/>
      <c r="J181" s="68"/>
      <c r="K181" s="68"/>
      <c r="L181" s="6"/>
      <c r="M181" s="6"/>
      <c r="N181" s="6"/>
      <c r="O181" s="6"/>
      <c r="P181" s="6"/>
    </row>
    <row r="182" spans="1:16" x14ac:dyDescent="0.25">
      <c r="A182" s="66"/>
      <c r="B182" s="66"/>
      <c r="C182" s="66"/>
      <c r="D182" s="66"/>
      <c r="E182" s="67"/>
      <c r="F182" s="68"/>
      <c r="G182" s="68"/>
      <c r="H182" s="68"/>
      <c r="I182" s="69"/>
      <c r="J182" s="68"/>
      <c r="K182" s="68"/>
      <c r="L182" s="6"/>
      <c r="M182" s="6"/>
      <c r="N182" s="6"/>
      <c r="O182" s="6"/>
      <c r="P182" s="6"/>
    </row>
    <row r="183" spans="1:16" ht="26.25" customHeight="1" x14ac:dyDescent="0.25">
      <c r="A183" s="184" t="s">
        <v>268</v>
      </c>
      <c r="B183" s="184"/>
      <c r="C183" s="184"/>
      <c r="D183" s="184"/>
      <c r="E183" s="184"/>
      <c r="F183" s="184"/>
      <c r="G183" s="184"/>
      <c r="H183" s="184"/>
      <c r="I183" s="184"/>
      <c r="J183" s="184"/>
      <c r="K183" s="184"/>
      <c r="L183" s="12"/>
      <c r="M183" s="12"/>
      <c r="N183" s="12"/>
      <c r="O183" s="12"/>
      <c r="P183" s="6"/>
    </row>
    <row r="184" spans="1:16" ht="26.25" customHeight="1" x14ac:dyDescent="0.25">
      <c r="A184" s="70"/>
      <c r="B184" s="220" t="s">
        <v>282</v>
      </c>
      <c r="C184" s="220"/>
      <c r="D184" s="221" t="s">
        <v>288</v>
      </c>
      <c r="E184" s="221"/>
      <c r="F184" s="221"/>
      <c r="G184" s="221"/>
      <c r="H184" s="221"/>
      <c r="I184" s="221"/>
      <c r="J184" s="221"/>
      <c r="K184" s="221"/>
      <c r="L184" s="11"/>
      <c r="M184" s="12"/>
      <c r="N184" s="12"/>
      <c r="O184" s="12"/>
      <c r="P184" s="6"/>
    </row>
    <row r="185" spans="1:16" ht="26.25" customHeight="1" x14ac:dyDescent="0.25">
      <c r="A185" s="70"/>
      <c r="B185" s="220" t="s">
        <v>284</v>
      </c>
      <c r="C185" s="220"/>
      <c r="D185" s="221" t="s">
        <v>289</v>
      </c>
      <c r="E185" s="221"/>
      <c r="F185" s="221"/>
      <c r="G185" s="221"/>
      <c r="H185" s="221"/>
      <c r="I185" s="221"/>
      <c r="J185" s="221"/>
      <c r="K185" s="221"/>
      <c r="L185" s="11"/>
      <c r="M185" s="12"/>
      <c r="N185" s="12"/>
      <c r="O185" s="12"/>
      <c r="P185" s="6"/>
    </row>
    <row r="186" spans="1:16" ht="53.25" customHeight="1" x14ac:dyDescent="0.25">
      <c r="A186" s="172" t="s">
        <v>25</v>
      </c>
      <c r="B186" s="172" t="s">
        <v>0</v>
      </c>
      <c r="C186" s="172" t="s">
        <v>1</v>
      </c>
      <c r="D186" s="172" t="s">
        <v>295</v>
      </c>
      <c r="E186" s="172" t="s">
        <v>3</v>
      </c>
      <c r="F186" s="255" t="s">
        <v>320</v>
      </c>
      <c r="G186" s="256"/>
      <c r="H186" s="157" t="s">
        <v>378</v>
      </c>
      <c r="I186" s="255" t="s">
        <v>297</v>
      </c>
      <c r="J186" s="256"/>
      <c r="K186" s="157" t="s">
        <v>300</v>
      </c>
      <c r="L186" s="6"/>
      <c r="M186" s="6"/>
      <c r="N186" s="6"/>
      <c r="O186" s="6"/>
      <c r="P186" s="6"/>
    </row>
    <row r="187" spans="1:16" ht="24" customHeight="1" x14ac:dyDescent="0.25">
      <c r="A187" s="172"/>
      <c r="B187" s="172"/>
      <c r="C187" s="172"/>
      <c r="D187" s="172"/>
      <c r="E187" s="172"/>
      <c r="F187" s="172">
        <v>2024</v>
      </c>
      <c r="G187" s="172"/>
      <c r="H187" s="159"/>
      <c r="I187" s="257">
        <v>2024</v>
      </c>
      <c r="J187" s="258"/>
      <c r="K187" s="158"/>
    </row>
    <row r="188" spans="1:16" ht="43.5" customHeight="1" x14ac:dyDescent="0.25">
      <c r="A188" s="192">
        <v>3</v>
      </c>
      <c r="B188" s="157" t="s">
        <v>103</v>
      </c>
      <c r="C188" s="172" t="s">
        <v>412</v>
      </c>
      <c r="D188" s="172"/>
      <c r="E188" s="72"/>
      <c r="F188" s="60" t="s">
        <v>6</v>
      </c>
      <c r="G188" s="99" t="s">
        <v>321</v>
      </c>
      <c r="H188" s="120">
        <v>2024</v>
      </c>
      <c r="I188" s="55" t="s">
        <v>298</v>
      </c>
      <c r="J188" s="101" t="s">
        <v>299</v>
      </c>
      <c r="K188" s="159"/>
    </row>
    <row r="189" spans="1:16" ht="39" customHeight="1" x14ac:dyDescent="0.25">
      <c r="A189" s="193"/>
      <c r="B189" s="158"/>
      <c r="C189" s="172"/>
      <c r="D189" s="172"/>
      <c r="E189" s="59" t="s">
        <v>164</v>
      </c>
      <c r="F189" s="42">
        <f t="shared" ref="F189:G189" si="15">F190+F191+F192</f>
        <v>108066.41</v>
      </c>
      <c r="G189" s="42">
        <f t="shared" si="15"/>
        <v>102426.04000000001</v>
      </c>
      <c r="H189" s="42"/>
      <c r="I189" s="43"/>
      <c r="J189" s="42"/>
      <c r="K189" s="42"/>
    </row>
    <row r="190" spans="1:16" ht="39" customHeight="1" x14ac:dyDescent="0.25">
      <c r="A190" s="193"/>
      <c r="B190" s="158"/>
      <c r="C190" s="172"/>
      <c r="D190" s="172"/>
      <c r="E190" s="59" t="s">
        <v>10</v>
      </c>
      <c r="F190" s="42">
        <f t="shared" ref="F190:G190" si="16">F211</f>
        <v>54212.58</v>
      </c>
      <c r="G190" s="42">
        <f t="shared" si="16"/>
        <v>54212.58</v>
      </c>
      <c r="H190" s="42"/>
      <c r="I190" s="43"/>
      <c r="J190" s="42"/>
      <c r="K190" s="42"/>
    </row>
    <row r="191" spans="1:16" ht="39" customHeight="1" x14ac:dyDescent="0.25">
      <c r="A191" s="193"/>
      <c r="B191" s="158"/>
      <c r="C191" s="172"/>
      <c r="D191" s="172"/>
      <c r="E191" s="59" t="s">
        <v>11</v>
      </c>
      <c r="F191" s="42">
        <f t="shared" ref="F191:G191" si="17">F212</f>
        <v>53853.83</v>
      </c>
      <c r="G191" s="42">
        <f t="shared" si="17"/>
        <v>48213.46</v>
      </c>
      <c r="H191" s="42"/>
      <c r="I191" s="43"/>
      <c r="J191" s="42"/>
      <c r="K191" s="42"/>
    </row>
    <row r="192" spans="1:16" ht="28.5" customHeight="1" x14ac:dyDescent="0.25">
      <c r="A192" s="194"/>
      <c r="B192" s="159"/>
      <c r="C192" s="172"/>
      <c r="D192" s="172"/>
      <c r="E192" s="59" t="s">
        <v>261</v>
      </c>
      <c r="F192" s="27">
        <f t="shared" ref="F192:G192" si="18">F213</f>
        <v>0</v>
      </c>
      <c r="G192" s="27">
        <f t="shared" si="18"/>
        <v>0</v>
      </c>
      <c r="H192" s="27"/>
      <c r="I192" s="28"/>
      <c r="J192" s="27"/>
      <c r="K192" s="27"/>
    </row>
    <row r="193" spans="1:11" ht="54.75" customHeight="1" x14ac:dyDescent="0.25">
      <c r="A193" s="58"/>
      <c r="B193" s="30" t="s">
        <v>104</v>
      </c>
      <c r="C193" s="172"/>
      <c r="D193" s="172"/>
      <c r="E193" s="166"/>
      <c r="F193" s="31">
        <f t="shared" ref="F193:G193" si="19">F194+F205</f>
        <v>108066.40999999999</v>
      </c>
      <c r="G193" s="31">
        <f t="shared" si="19"/>
        <v>102426.04</v>
      </c>
      <c r="H193" s="31"/>
      <c r="I193" s="32"/>
      <c r="J193" s="31"/>
      <c r="K193" s="31"/>
    </row>
    <row r="194" spans="1:11" ht="95.25" customHeight="1" x14ac:dyDescent="0.25">
      <c r="A194" s="58" t="s">
        <v>195</v>
      </c>
      <c r="B194" s="30" t="s">
        <v>29</v>
      </c>
      <c r="C194" s="172"/>
      <c r="D194" s="172"/>
      <c r="E194" s="167"/>
      <c r="F194" s="31">
        <f>F195+F196+F197+F198+F199+F201+F202+F203+F204+F200</f>
        <v>98889.799999999988</v>
      </c>
      <c r="G194" s="31">
        <f>G195+G196+G197+G198+G199+G201+G202+G203+G204+G200</f>
        <v>98530.87</v>
      </c>
      <c r="H194" s="31"/>
      <c r="I194" s="32"/>
      <c r="J194" s="31"/>
      <c r="K194" s="31"/>
    </row>
    <row r="195" spans="1:11" ht="39.75" customHeight="1" x14ac:dyDescent="0.25">
      <c r="A195" s="192" t="s">
        <v>197</v>
      </c>
      <c r="B195" s="157" t="s">
        <v>105</v>
      </c>
      <c r="C195" s="172" t="s">
        <v>269</v>
      </c>
      <c r="D195" s="157" t="s">
        <v>324</v>
      </c>
      <c r="E195" s="73" t="s">
        <v>10</v>
      </c>
      <c r="F195" s="37">
        <v>22575.43</v>
      </c>
      <c r="G195" s="37">
        <v>22575.43</v>
      </c>
      <c r="H195" s="148" t="s">
        <v>379</v>
      </c>
      <c r="I195" s="281">
        <v>71520</v>
      </c>
      <c r="J195" s="168">
        <v>74299.58</v>
      </c>
      <c r="K195" s="168"/>
    </row>
    <row r="196" spans="1:11" ht="21" customHeight="1" x14ac:dyDescent="0.25">
      <c r="A196" s="194"/>
      <c r="B196" s="159"/>
      <c r="C196" s="172"/>
      <c r="D196" s="159"/>
      <c r="E196" s="73" t="s">
        <v>11</v>
      </c>
      <c r="F196" s="37">
        <v>23712.1</v>
      </c>
      <c r="G196" s="37">
        <v>23712.080000000002</v>
      </c>
      <c r="H196" s="149"/>
      <c r="I196" s="282"/>
      <c r="J196" s="169"/>
      <c r="K196" s="169"/>
    </row>
    <row r="197" spans="1:11" ht="36" hidden="1" customHeight="1" x14ac:dyDescent="0.25">
      <c r="A197" s="192" t="s">
        <v>198</v>
      </c>
      <c r="B197" s="157" t="s">
        <v>32</v>
      </c>
      <c r="C197" s="172" t="s">
        <v>413</v>
      </c>
      <c r="D197" s="157"/>
      <c r="E197" s="73" t="s">
        <v>10</v>
      </c>
      <c r="F197" s="37">
        <v>0</v>
      </c>
      <c r="G197" s="37">
        <v>0</v>
      </c>
      <c r="H197" s="37"/>
      <c r="I197" s="109"/>
      <c r="J197" s="65"/>
      <c r="K197" s="37"/>
    </row>
    <row r="198" spans="1:11" ht="18.75" hidden="1" customHeight="1" x14ac:dyDescent="0.25">
      <c r="A198" s="194"/>
      <c r="B198" s="159"/>
      <c r="C198" s="172"/>
      <c r="D198" s="159"/>
      <c r="E198" s="73" t="s">
        <v>11</v>
      </c>
      <c r="F198" s="37">
        <v>0</v>
      </c>
      <c r="G198" s="37">
        <v>0</v>
      </c>
      <c r="H198" s="37"/>
      <c r="I198" s="109"/>
      <c r="J198" s="65"/>
      <c r="K198" s="37"/>
    </row>
    <row r="199" spans="1:11" ht="125.25" customHeight="1" x14ac:dyDescent="0.25">
      <c r="A199" s="192" t="s">
        <v>199</v>
      </c>
      <c r="B199" s="157" t="s">
        <v>278</v>
      </c>
      <c r="C199" s="172"/>
      <c r="D199" s="157" t="s">
        <v>317</v>
      </c>
      <c r="E199" s="73" t="s">
        <v>11</v>
      </c>
      <c r="F199" s="31">
        <v>20965.12</v>
      </c>
      <c r="G199" s="37">
        <v>20606.21</v>
      </c>
      <c r="H199" s="37" t="s">
        <v>380</v>
      </c>
      <c r="I199" s="116" t="s">
        <v>381</v>
      </c>
      <c r="J199" s="117" t="s">
        <v>381</v>
      </c>
      <c r="K199" s="146" t="s">
        <v>407</v>
      </c>
    </row>
    <row r="200" spans="1:11" ht="102.75" customHeight="1" x14ac:dyDescent="0.25">
      <c r="A200" s="194"/>
      <c r="B200" s="159"/>
      <c r="C200" s="172"/>
      <c r="D200" s="158"/>
      <c r="E200" s="166" t="s">
        <v>10</v>
      </c>
      <c r="F200" s="148">
        <v>31637.15</v>
      </c>
      <c r="G200" s="168">
        <v>31637.15</v>
      </c>
      <c r="H200" s="37" t="s">
        <v>382</v>
      </c>
      <c r="I200" s="116" t="s">
        <v>383</v>
      </c>
      <c r="J200" s="117" t="s">
        <v>383</v>
      </c>
      <c r="K200" s="31"/>
    </row>
    <row r="201" spans="1:11" ht="49.5" customHeight="1" x14ac:dyDescent="0.25">
      <c r="A201" s="192" t="s">
        <v>200</v>
      </c>
      <c r="B201" s="85" t="s">
        <v>106</v>
      </c>
      <c r="C201" s="172"/>
      <c r="D201" s="158"/>
      <c r="E201" s="167"/>
      <c r="F201" s="149"/>
      <c r="G201" s="169"/>
      <c r="H201" s="37" t="s">
        <v>384</v>
      </c>
      <c r="I201" s="116" t="s">
        <v>383</v>
      </c>
      <c r="J201" s="117" t="s">
        <v>383</v>
      </c>
      <c r="K201" s="37"/>
    </row>
    <row r="202" spans="1:11" ht="28.5" customHeight="1" x14ac:dyDescent="0.25">
      <c r="A202" s="194"/>
      <c r="B202" s="86"/>
      <c r="C202" s="172"/>
      <c r="D202" s="158"/>
      <c r="E202" s="73" t="s">
        <v>11</v>
      </c>
      <c r="F202" s="37"/>
      <c r="G202" s="37"/>
      <c r="H202" s="128"/>
      <c r="I202" s="137"/>
      <c r="J202" s="139"/>
      <c r="K202" s="125"/>
    </row>
    <row r="203" spans="1:11" ht="52.5" customHeight="1" x14ac:dyDescent="0.25">
      <c r="A203" s="192" t="s">
        <v>201</v>
      </c>
      <c r="B203" s="157" t="s">
        <v>12</v>
      </c>
      <c r="C203" s="172"/>
      <c r="D203" s="158"/>
      <c r="E203" s="73" t="s">
        <v>10</v>
      </c>
      <c r="F203" s="37"/>
      <c r="G203" s="37"/>
      <c r="H203" s="128"/>
      <c r="I203" s="137"/>
      <c r="J203" s="139"/>
      <c r="K203" s="37"/>
    </row>
    <row r="204" spans="1:11" ht="24" customHeight="1" x14ac:dyDescent="0.25">
      <c r="A204" s="194"/>
      <c r="B204" s="159"/>
      <c r="C204" s="172"/>
      <c r="D204" s="159"/>
      <c r="E204" s="73" t="s">
        <v>11</v>
      </c>
      <c r="F204" s="37"/>
      <c r="G204" s="37"/>
      <c r="H204" s="125"/>
      <c r="I204" s="138"/>
      <c r="J204" s="140"/>
      <c r="K204" s="37"/>
    </row>
    <row r="205" spans="1:11" ht="51" customHeight="1" x14ac:dyDescent="0.25">
      <c r="A205" s="58" t="s">
        <v>196</v>
      </c>
      <c r="B205" s="40" t="s">
        <v>14</v>
      </c>
      <c r="C205" s="172" t="s">
        <v>421</v>
      </c>
      <c r="D205" s="157" t="s">
        <v>325</v>
      </c>
      <c r="E205" s="64" t="s">
        <v>11</v>
      </c>
      <c r="F205" s="42">
        <f t="shared" ref="F205:G205" si="20">F206+F207+F208</f>
        <v>9176.61</v>
      </c>
      <c r="G205" s="42">
        <f t="shared" si="20"/>
        <v>3895.17</v>
      </c>
      <c r="H205" s="129"/>
      <c r="I205" s="141" t="s">
        <v>352</v>
      </c>
      <c r="J205" s="123" t="s">
        <v>352</v>
      </c>
      <c r="K205" s="42"/>
    </row>
    <row r="206" spans="1:11" ht="131.25" customHeight="1" x14ac:dyDescent="0.25">
      <c r="A206" s="58" t="s">
        <v>202</v>
      </c>
      <c r="B206" s="30" t="s">
        <v>17</v>
      </c>
      <c r="C206" s="172"/>
      <c r="D206" s="158"/>
      <c r="E206" s="59" t="s">
        <v>11</v>
      </c>
      <c r="F206" s="37">
        <v>8683.02</v>
      </c>
      <c r="G206" s="37">
        <v>3401.58</v>
      </c>
      <c r="H206" s="37" t="s">
        <v>380</v>
      </c>
      <c r="I206" s="143" t="s">
        <v>381</v>
      </c>
      <c r="J206" s="58" t="s">
        <v>381</v>
      </c>
      <c r="K206" s="37" t="s">
        <v>414</v>
      </c>
    </row>
    <row r="207" spans="1:11" ht="57.75" customHeight="1" x14ac:dyDescent="0.25">
      <c r="A207" s="58" t="s">
        <v>203</v>
      </c>
      <c r="B207" s="30" t="s">
        <v>39</v>
      </c>
      <c r="C207" s="172"/>
      <c r="D207" s="158"/>
      <c r="E207" s="59" t="s">
        <v>11</v>
      </c>
      <c r="F207" s="37">
        <v>493.59</v>
      </c>
      <c r="G207" s="37">
        <v>493.59</v>
      </c>
      <c r="H207" s="37" t="s">
        <v>384</v>
      </c>
      <c r="I207" s="143" t="s">
        <v>383</v>
      </c>
      <c r="J207" s="58" t="s">
        <v>383</v>
      </c>
      <c r="K207" s="37"/>
    </row>
    <row r="208" spans="1:11" ht="46.5" customHeight="1" x14ac:dyDescent="0.25">
      <c r="A208" s="58" t="s">
        <v>204</v>
      </c>
      <c r="B208" s="30" t="s">
        <v>78</v>
      </c>
      <c r="C208" s="172"/>
      <c r="D208" s="159"/>
      <c r="E208" s="59" t="s">
        <v>11</v>
      </c>
      <c r="F208" s="37"/>
      <c r="G208" s="37"/>
      <c r="H208" s="125"/>
      <c r="I208" s="142"/>
      <c r="J208" s="124"/>
      <c r="K208" s="37"/>
    </row>
    <row r="209" spans="1:19" ht="23.25" customHeight="1" x14ac:dyDescent="0.25">
      <c r="A209" s="58"/>
      <c r="B209" s="181" t="s">
        <v>107</v>
      </c>
      <c r="C209" s="182"/>
      <c r="D209" s="183"/>
      <c r="E209" s="59"/>
      <c r="F209" s="42">
        <f t="shared" ref="F209:G209" si="21">F210+F211+F212+F213</f>
        <v>108066.41</v>
      </c>
      <c r="G209" s="42">
        <f t="shared" si="21"/>
        <v>102426.04000000001</v>
      </c>
      <c r="H209" s="42"/>
      <c r="I209" s="43"/>
      <c r="J209" s="42"/>
      <c r="K209" s="42"/>
    </row>
    <row r="210" spans="1:19" ht="23.25" customHeight="1" x14ac:dyDescent="0.25">
      <c r="A210" s="58"/>
      <c r="B210" s="181" t="s">
        <v>22</v>
      </c>
      <c r="C210" s="182"/>
      <c r="D210" s="183"/>
      <c r="E210" s="59"/>
      <c r="F210" s="42">
        <v>0</v>
      </c>
      <c r="G210" s="42">
        <v>0</v>
      </c>
      <c r="H210" s="42"/>
      <c r="I210" s="43"/>
      <c r="J210" s="42"/>
      <c r="K210" s="42"/>
    </row>
    <row r="211" spans="1:19" ht="23.25" customHeight="1" x14ac:dyDescent="0.25">
      <c r="A211" s="58"/>
      <c r="B211" s="181" t="s">
        <v>23</v>
      </c>
      <c r="C211" s="182"/>
      <c r="D211" s="183"/>
      <c r="E211" s="73"/>
      <c r="F211" s="42">
        <f>F203+F197+F195+F200</f>
        <v>54212.58</v>
      </c>
      <c r="G211" s="42">
        <f t="shared" ref="G211" si="22">G203+G197+G195+G200</f>
        <v>54212.58</v>
      </c>
      <c r="H211" s="42"/>
      <c r="I211" s="42"/>
      <c r="J211" s="42"/>
      <c r="K211" s="42"/>
    </row>
    <row r="212" spans="1:19" ht="23.25" customHeight="1" x14ac:dyDescent="0.25">
      <c r="A212" s="58"/>
      <c r="B212" s="181" t="s">
        <v>24</v>
      </c>
      <c r="C212" s="182"/>
      <c r="D212" s="183"/>
      <c r="E212" s="30"/>
      <c r="F212" s="42">
        <f t="shared" ref="F212:G212" si="23">F208+F207+F206+F204+F202+F199+F198+F196</f>
        <v>53853.83</v>
      </c>
      <c r="G212" s="42">
        <f t="shared" si="23"/>
        <v>48213.46</v>
      </c>
      <c r="H212" s="42"/>
      <c r="I212" s="43"/>
      <c r="J212" s="42"/>
      <c r="K212" s="42"/>
    </row>
    <row r="213" spans="1:19" ht="23.25" customHeight="1" x14ac:dyDescent="0.25">
      <c r="A213" s="58"/>
      <c r="B213" s="181" t="s">
        <v>165</v>
      </c>
      <c r="C213" s="182"/>
      <c r="D213" s="183"/>
      <c r="E213" s="30"/>
      <c r="F213" s="42">
        <v>0</v>
      </c>
      <c r="G213" s="42">
        <v>0</v>
      </c>
      <c r="H213" s="42"/>
      <c r="I213" s="43"/>
      <c r="J213" s="42"/>
      <c r="K213" s="42"/>
    </row>
    <row r="214" spans="1:19" x14ac:dyDescent="0.25">
      <c r="A214" s="74"/>
      <c r="B214" s="74"/>
      <c r="C214" s="74"/>
      <c r="D214" s="74"/>
      <c r="E214" s="74"/>
      <c r="F214" s="74"/>
      <c r="G214" s="74"/>
      <c r="H214" s="74"/>
      <c r="I214" s="75">
        <f>I211+I212</f>
        <v>0</v>
      </c>
      <c r="J214" s="74"/>
      <c r="K214" s="74"/>
      <c r="L214" s="2"/>
      <c r="M214" s="2"/>
      <c r="N214" s="2"/>
      <c r="O214" s="2"/>
    </row>
    <row r="215" spans="1:19" x14ac:dyDescent="0.25">
      <c r="A215" s="76"/>
      <c r="B215" s="17"/>
      <c r="C215" s="17"/>
      <c r="D215" s="17"/>
      <c r="E215" s="17"/>
      <c r="F215" s="17"/>
      <c r="G215" s="17"/>
      <c r="H215" s="17"/>
      <c r="I215" s="18"/>
      <c r="J215" s="17"/>
      <c r="K215" s="17"/>
    </row>
    <row r="216" spans="1:19" x14ac:dyDescent="0.25">
      <c r="A216" s="76"/>
      <c r="B216" s="17"/>
      <c r="C216" s="17"/>
      <c r="D216" s="17"/>
      <c r="E216" s="17"/>
      <c r="F216" s="17"/>
      <c r="G216" s="17"/>
      <c r="H216" s="17"/>
      <c r="I216" s="18"/>
      <c r="J216" s="17"/>
      <c r="K216" s="17"/>
      <c r="P216" s="6"/>
      <c r="Q216" s="6"/>
      <c r="R216" s="6"/>
      <c r="S216" s="6"/>
    </row>
    <row r="217" spans="1:19" ht="22.5" customHeight="1" x14ac:dyDescent="0.25">
      <c r="A217" s="30"/>
      <c r="B217" s="184" t="s">
        <v>270</v>
      </c>
      <c r="C217" s="184"/>
      <c r="D217" s="184"/>
      <c r="E217" s="184"/>
      <c r="F217" s="184"/>
      <c r="G217" s="184"/>
      <c r="H217" s="184"/>
      <c r="I217" s="184"/>
      <c r="J217" s="184"/>
      <c r="K217" s="184"/>
      <c r="L217" s="11"/>
      <c r="M217" s="11"/>
      <c r="N217" s="11"/>
      <c r="O217" s="11"/>
      <c r="P217" s="11"/>
      <c r="Q217" s="11"/>
      <c r="R217" s="6"/>
    </row>
    <row r="218" spans="1:19" ht="22.5" customHeight="1" x14ac:dyDescent="0.25">
      <c r="A218" s="90"/>
      <c r="B218" s="92" t="s">
        <v>282</v>
      </c>
      <c r="C218" s="221" t="s">
        <v>290</v>
      </c>
      <c r="D218" s="221"/>
      <c r="E218" s="221"/>
      <c r="F218" s="221"/>
      <c r="G218" s="221"/>
      <c r="H218" s="221"/>
      <c r="I218" s="221"/>
      <c r="J218" s="221"/>
      <c r="K218" s="221"/>
      <c r="L218" s="11"/>
      <c r="M218" s="11"/>
      <c r="N218" s="11"/>
      <c r="O218" s="11"/>
      <c r="P218" s="11"/>
      <c r="Q218" s="11"/>
      <c r="R218" s="6"/>
    </row>
    <row r="219" spans="1:19" ht="22.5" customHeight="1" x14ac:dyDescent="0.25">
      <c r="A219" s="90"/>
      <c r="B219" s="92" t="s">
        <v>284</v>
      </c>
      <c r="C219" s="221" t="s">
        <v>291</v>
      </c>
      <c r="D219" s="221"/>
      <c r="E219" s="221"/>
      <c r="F219" s="221"/>
      <c r="G219" s="221"/>
      <c r="H219" s="221"/>
      <c r="I219" s="221"/>
      <c r="J219" s="221"/>
      <c r="K219" s="221"/>
      <c r="L219" s="11"/>
      <c r="M219" s="11"/>
      <c r="N219" s="11"/>
      <c r="O219" s="11"/>
      <c r="P219" s="11"/>
      <c r="Q219" s="11"/>
      <c r="R219" s="6"/>
    </row>
    <row r="220" spans="1:19" ht="31.5" customHeight="1" x14ac:dyDescent="0.25">
      <c r="A220" s="157" t="s">
        <v>25</v>
      </c>
      <c r="B220" s="172" t="s">
        <v>0</v>
      </c>
      <c r="C220" s="172" t="s">
        <v>1</v>
      </c>
      <c r="D220" s="172" t="s">
        <v>295</v>
      </c>
      <c r="E220" s="172" t="s">
        <v>3</v>
      </c>
      <c r="F220" s="255" t="s">
        <v>320</v>
      </c>
      <c r="G220" s="256"/>
      <c r="H220" s="157" t="s">
        <v>359</v>
      </c>
      <c r="I220" s="255" t="s">
        <v>297</v>
      </c>
      <c r="J220" s="256"/>
      <c r="K220" s="157" t="s">
        <v>300</v>
      </c>
      <c r="L220" s="11"/>
      <c r="M220" s="11"/>
      <c r="N220" s="11"/>
      <c r="O220" s="6"/>
      <c r="P220" s="6"/>
      <c r="Q220" s="6"/>
      <c r="R220" s="6"/>
    </row>
    <row r="221" spans="1:19" ht="18.75" customHeight="1" x14ac:dyDescent="0.25">
      <c r="A221" s="159"/>
      <c r="B221" s="172"/>
      <c r="C221" s="172"/>
      <c r="D221" s="172"/>
      <c r="E221" s="172"/>
      <c r="F221" s="172">
        <v>2024</v>
      </c>
      <c r="G221" s="172"/>
      <c r="H221" s="159"/>
      <c r="I221" s="257">
        <v>2024</v>
      </c>
      <c r="J221" s="258"/>
      <c r="K221" s="158"/>
      <c r="L221" s="6"/>
      <c r="M221" s="6"/>
      <c r="N221" s="6"/>
      <c r="O221" s="6"/>
      <c r="P221" s="6"/>
      <c r="Q221" s="6"/>
      <c r="R221" s="6"/>
    </row>
    <row r="222" spans="1:19" ht="42.75" customHeight="1" x14ac:dyDescent="0.25">
      <c r="A222" s="192">
        <v>4</v>
      </c>
      <c r="B222" s="157" t="s">
        <v>108</v>
      </c>
      <c r="C222" s="157" t="s">
        <v>415</v>
      </c>
      <c r="D222" s="157"/>
      <c r="E222" s="30"/>
      <c r="F222" s="99" t="s">
        <v>6</v>
      </c>
      <c r="G222" s="60" t="s">
        <v>326</v>
      </c>
      <c r="H222" s="120">
        <v>2024</v>
      </c>
      <c r="I222" s="55" t="s">
        <v>298</v>
      </c>
      <c r="J222" s="101" t="s">
        <v>299</v>
      </c>
      <c r="K222" s="159"/>
      <c r="L222" s="6"/>
      <c r="M222" s="6"/>
      <c r="N222" s="6"/>
    </row>
    <row r="223" spans="1:19" ht="42.75" customHeight="1" x14ac:dyDescent="0.25">
      <c r="A223" s="193"/>
      <c r="B223" s="158"/>
      <c r="C223" s="158"/>
      <c r="D223" s="158"/>
      <c r="E223" s="30" t="s">
        <v>164</v>
      </c>
      <c r="F223" s="42">
        <f t="shared" ref="F223:G223" si="24">F224+F225+F226</f>
        <v>11541.38</v>
      </c>
      <c r="G223" s="42">
        <f t="shared" si="24"/>
        <v>11515.02</v>
      </c>
      <c r="H223" s="42"/>
      <c r="I223" s="103"/>
      <c r="J223" s="104"/>
      <c r="K223" s="42"/>
      <c r="L223" s="6"/>
      <c r="M223" s="6"/>
      <c r="N223" s="6"/>
    </row>
    <row r="224" spans="1:19" ht="42.75" customHeight="1" x14ac:dyDescent="0.25">
      <c r="A224" s="193"/>
      <c r="B224" s="158"/>
      <c r="C224" s="158"/>
      <c r="D224" s="158"/>
      <c r="E224" s="30" t="s">
        <v>10</v>
      </c>
      <c r="F224" s="42">
        <f t="shared" ref="F224:G224" si="25">F250</f>
        <v>5225.91</v>
      </c>
      <c r="G224" s="42">
        <f t="shared" si="25"/>
        <v>5225.88</v>
      </c>
      <c r="H224" s="42"/>
      <c r="I224" s="103"/>
      <c r="J224" s="104"/>
      <c r="K224" s="42"/>
      <c r="L224" s="6"/>
      <c r="M224" s="6"/>
      <c r="N224" s="6"/>
    </row>
    <row r="225" spans="1:14" ht="42.75" customHeight="1" x14ac:dyDescent="0.25">
      <c r="A225" s="193"/>
      <c r="B225" s="158"/>
      <c r="C225" s="158"/>
      <c r="D225" s="158"/>
      <c r="E225" s="30" t="s">
        <v>11</v>
      </c>
      <c r="F225" s="42">
        <f t="shared" ref="F225:G225" si="26">F251</f>
        <v>6315.4699999999993</v>
      </c>
      <c r="G225" s="42">
        <f t="shared" si="26"/>
        <v>6289.1399999999994</v>
      </c>
      <c r="H225" s="42"/>
      <c r="I225" s="103"/>
      <c r="J225" s="104"/>
      <c r="K225" s="42"/>
      <c r="L225" s="6"/>
      <c r="M225" s="6"/>
      <c r="N225" s="6"/>
    </row>
    <row r="226" spans="1:14" ht="24" customHeight="1" x14ac:dyDescent="0.25">
      <c r="A226" s="194"/>
      <c r="B226" s="159"/>
      <c r="C226" s="158"/>
      <c r="D226" s="158"/>
      <c r="E226" s="30" t="s">
        <v>261</v>
      </c>
      <c r="F226" s="42">
        <f t="shared" ref="F226:G226" si="27">F252</f>
        <v>0</v>
      </c>
      <c r="G226" s="42">
        <f t="shared" si="27"/>
        <v>0</v>
      </c>
      <c r="H226" s="42"/>
      <c r="I226" s="103"/>
      <c r="J226" s="104"/>
      <c r="K226" s="42"/>
      <c r="L226" s="6"/>
      <c r="M226" s="6"/>
      <c r="N226" s="6"/>
    </row>
    <row r="227" spans="1:14" ht="52.5" customHeight="1" x14ac:dyDescent="0.25">
      <c r="A227" s="58"/>
      <c r="B227" s="30" t="s">
        <v>109</v>
      </c>
      <c r="C227" s="158"/>
      <c r="D227" s="158"/>
      <c r="E227" s="30" t="s">
        <v>205</v>
      </c>
      <c r="F227" s="77">
        <f t="shared" ref="F227:G227" si="28">F228+F235+F241+F242+F243+F244+F245</f>
        <v>11541.38</v>
      </c>
      <c r="G227" s="77">
        <f t="shared" si="28"/>
        <v>11515.02</v>
      </c>
      <c r="H227" s="77"/>
      <c r="I227" s="105"/>
      <c r="J227" s="106"/>
      <c r="K227" s="77"/>
      <c r="L227" s="6"/>
      <c r="M227" s="6"/>
      <c r="N227" s="6"/>
    </row>
    <row r="228" spans="1:14" ht="86.25" customHeight="1" x14ac:dyDescent="0.25">
      <c r="A228" s="58" t="s">
        <v>206</v>
      </c>
      <c r="B228" s="30" t="s">
        <v>29</v>
      </c>
      <c r="C228" s="157" t="s">
        <v>415</v>
      </c>
      <c r="D228" s="157"/>
      <c r="E228" s="30"/>
      <c r="F228" s="77">
        <f>F229+F230+F231+F232+F233+F246+F247+F234</f>
        <v>6096.4699999999993</v>
      </c>
      <c r="G228" s="77">
        <f t="shared" ref="G228" si="29">G229+G230+G231+G232+G233+G246+G247+G234</f>
        <v>6070.1100000000006</v>
      </c>
      <c r="H228" s="77"/>
      <c r="I228" s="106"/>
      <c r="J228" s="106"/>
      <c r="K228" s="77"/>
      <c r="L228" s="6"/>
      <c r="M228" s="6"/>
      <c r="N228" s="6"/>
    </row>
    <row r="229" spans="1:14" ht="30.75" hidden="1" customHeight="1" x14ac:dyDescent="0.25">
      <c r="A229" s="192" t="s">
        <v>207</v>
      </c>
      <c r="B229" s="157" t="s">
        <v>32</v>
      </c>
      <c r="C229" s="158"/>
      <c r="D229" s="158"/>
      <c r="E229" s="30" t="s">
        <v>10</v>
      </c>
      <c r="F229" s="77">
        <v>0</v>
      </c>
      <c r="G229" s="77">
        <v>0</v>
      </c>
      <c r="H229" s="77"/>
      <c r="I229" s="105"/>
      <c r="J229" s="106"/>
      <c r="K229" s="77"/>
      <c r="L229" s="6"/>
      <c r="M229" s="6"/>
      <c r="N229" s="6"/>
    </row>
    <row r="230" spans="1:14" ht="28.5" hidden="1" customHeight="1" x14ac:dyDescent="0.25">
      <c r="A230" s="194"/>
      <c r="B230" s="159"/>
      <c r="C230" s="158"/>
      <c r="D230" s="158"/>
      <c r="E230" s="30" t="s">
        <v>11</v>
      </c>
      <c r="F230" s="77">
        <v>0</v>
      </c>
      <c r="G230" s="77">
        <v>0</v>
      </c>
      <c r="H230" s="77"/>
      <c r="I230" s="105"/>
      <c r="J230" s="106"/>
      <c r="K230" s="77"/>
      <c r="L230" s="6"/>
      <c r="M230" s="6"/>
      <c r="N230" s="6"/>
    </row>
    <row r="231" spans="1:14" ht="33.75" hidden="1" customHeight="1" x14ac:dyDescent="0.25">
      <c r="A231" s="192" t="s">
        <v>208</v>
      </c>
      <c r="B231" s="157" t="s">
        <v>12</v>
      </c>
      <c r="C231" s="158"/>
      <c r="D231" s="158"/>
      <c r="E231" s="30" t="s">
        <v>10</v>
      </c>
      <c r="F231" s="77">
        <v>0</v>
      </c>
      <c r="G231" s="77">
        <v>0</v>
      </c>
      <c r="H231" s="77"/>
      <c r="I231" s="105"/>
      <c r="J231" s="106"/>
      <c r="K231" s="77"/>
      <c r="L231" s="6"/>
      <c r="M231" s="6"/>
      <c r="N231" s="6"/>
    </row>
    <row r="232" spans="1:14" ht="21" hidden="1" customHeight="1" x14ac:dyDescent="0.25">
      <c r="A232" s="194"/>
      <c r="B232" s="159"/>
      <c r="C232" s="159"/>
      <c r="D232" s="159"/>
      <c r="E232" s="30" t="s">
        <v>11</v>
      </c>
      <c r="F232" s="77">
        <v>0</v>
      </c>
      <c r="G232" s="77">
        <v>0</v>
      </c>
      <c r="H232" s="77"/>
      <c r="I232" s="105"/>
      <c r="J232" s="106"/>
      <c r="K232" s="77"/>
      <c r="L232" s="6"/>
      <c r="M232" s="6"/>
      <c r="N232" s="6"/>
    </row>
    <row r="233" spans="1:14" ht="47.25" customHeight="1" x14ac:dyDescent="0.25">
      <c r="A233" s="192" t="s">
        <v>209</v>
      </c>
      <c r="B233" s="157" t="s">
        <v>277</v>
      </c>
      <c r="C233" s="160" t="s">
        <v>333</v>
      </c>
      <c r="D233" s="157" t="s">
        <v>317</v>
      </c>
      <c r="E233" s="79" t="s">
        <v>11</v>
      </c>
      <c r="F233" s="77">
        <v>3556.91</v>
      </c>
      <c r="G233" s="77">
        <v>3530.58</v>
      </c>
      <c r="H233" s="170" t="s">
        <v>385</v>
      </c>
      <c r="I233" s="244">
        <v>13</v>
      </c>
      <c r="J233" s="264" t="s">
        <v>355</v>
      </c>
      <c r="K233" s="146" t="s">
        <v>407</v>
      </c>
      <c r="L233" s="6"/>
      <c r="M233" s="6"/>
      <c r="N233" s="6"/>
    </row>
    <row r="234" spans="1:14" ht="52.5" customHeight="1" x14ac:dyDescent="0.25">
      <c r="A234" s="194"/>
      <c r="B234" s="159"/>
      <c r="C234" s="159"/>
      <c r="D234" s="159"/>
      <c r="E234" s="79" t="s">
        <v>10</v>
      </c>
      <c r="F234" s="77">
        <v>2539.56</v>
      </c>
      <c r="G234" s="77">
        <v>2539.5300000000002</v>
      </c>
      <c r="H234" s="171"/>
      <c r="I234" s="245"/>
      <c r="J234" s="266"/>
      <c r="K234" s="77"/>
      <c r="L234" s="6"/>
      <c r="M234" s="6"/>
      <c r="N234" s="6"/>
    </row>
    <row r="235" spans="1:14" ht="50.25" customHeight="1" x14ac:dyDescent="0.25">
      <c r="A235" s="61" t="s">
        <v>210</v>
      </c>
      <c r="B235" s="40" t="s">
        <v>14</v>
      </c>
      <c r="C235" s="157"/>
      <c r="D235" s="157"/>
      <c r="E235" s="30" t="s">
        <v>11</v>
      </c>
      <c r="F235" s="80">
        <f t="shared" ref="F235:G235" si="30">F236+F237+F238+F239+F240</f>
        <v>13.54</v>
      </c>
      <c r="G235" s="80">
        <f t="shared" si="30"/>
        <v>13.54</v>
      </c>
      <c r="H235" s="80"/>
      <c r="I235" s="107"/>
      <c r="J235" s="108"/>
      <c r="K235" s="80"/>
      <c r="L235" s="6"/>
      <c r="M235" s="6"/>
      <c r="N235" s="6"/>
    </row>
    <row r="236" spans="1:14" ht="22.5" customHeight="1" x14ac:dyDescent="0.25">
      <c r="A236" s="58" t="s">
        <v>211</v>
      </c>
      <c r="B236" s="30" t="s">
        <v>17</v>
      </c>
      <c r="C236" s="158"/>
      <c r="D236" s="158"/>
      <c r="E236" s="30" t="s">
        <v>11</v>
      </c>
      <c r="F236" s="77">
        <v>0</v>
      </c>
      <c r="G236" s="77">
        <v>0</v>
      </c>
      <c r="H236" s="77"/>
      <c r="I236" s="105"/>
      <c r="J236" s="106"/>
      <c r="K236" s="77"/>
      <c r="L236" s="6"/>
      <c r="M236" s="6"/>
      <c r="N236" s="6"/>
    </row>
    <row r="237" spans="1:14" ht="35.25" customHeight="1" x14ac:dyDescent="0.25">
      <c r="A237" s="58" t="s">
        <v>212</v>
      </c>
      <c r="B237" s="30" t="s">
        <v>39</v>
      </c>
      <c r="C237" s="158"/>
      <c r="D237" s="159"/>
      <c r="E237" s="30" t="s">
        <v>11</v>
      </c>
      <c r="F237" s="77">
        <v>13.54</v>
      </c>
      <c r="G237" s="77">
        <v>13.54</v>
      </c>
      <c r="H237" s="77"/>
      <c r="I237" s="105"/>
      <c r="J237" s="106"/>
      <c r="K237" s="77"/>
      <c r="L237" s="6"/>
      <c r="M237" s="6"/>
      <c r="N237" s="6"/>
    </row>
    <row r="238" spans="1:14" ht="39" customHeight="1" x14ac:dyDescent="0.25">
      <c r="A238" s="192" t="s">
        <v>213</v>
      </c>
      <c r="B238" s="157" t="s">
        <v>19</v>
      </c>
      <c r="C238" s="158"/>
      <c r="D238" s="172"/>
      <c r="E238" s="79" t="s">
        <v>10</v>
      </c>
      <c r="F238" s="77"/>
      <c r="G238" s="77"/>
      <c r="H238" s="77"/>
      <c r="I238" s="105"/>
      <c r="J238" s="106"/>
      <c r="K238" s="77"/>
      <c r="L238" s="6"/>
      <c r="M238" s="6"/>
      <c r="N238" s="6"/>
    </row>
    <row r="239" spans="1:14" ht="23.25" customHeight="1" x14ac:dyDescent="0.25">
      <c r="A239" s="194"/>
      <c r="B239" s="159"/>
      <c r="C239" s="158"/>
      <c r="D239" s="172"/>
      <c r="E239" s="79" t="s">
        <v>11</v>
      </c>
      <c r="F239" s="77"/>
      <c r="G239" s="77"/>
      <c r="H239" s="77"/>
      <c r="I239" s="105"/>
      <c r="J239" s="106"/>
      <c r="K239" s="77"/>
      <c r="L239" s="6"/>
      <c r="M239" s="6"/>
      <c r="N239" s="6"/>
    </row>
    <row r="240" spans="1:14" ht="25.5" x14ac:dyDescent="0.25">
      <c r="A240" s="58" t="s">
        <v>214</v>
      </c>
      <c r="B240" s="30" t="s">
        <v>110</v>
      </c>
      <c r="C240" s="159"/>
      <c r="D240" s="60"/>
      <c r="E240" s="60"/>
      <c r="F240" s="77"/>
      <c r="G240" s="77"/>
      <c r="H240" s="77"/>
      <c r="I240" s="105"/>
      <c r="J240" s="106"/>
      <c r="K240" s="77"/>
      <c r="L240" s="6"/>
      <c r="M240" s="6"/>
      <c r="N240" s="6"/>
    </row>
    <row r="241" spans="1:18" ht="114.75" customHeight="1" x14ac:dyDescent="0.25">
      <c r="A241" s="58" t="s">
        <v>215</v>
      </c>
      <c r="B241" s="30" t="s">
        <v>111</v>
      </c>
      <c r="C241" s="102" t="s">
        <v>330</v>
      </c>
      <c r="D241" s="102" t="s">
        <v>327</v>
      </c>
      <c r="E241" s="30" t="s">
        <v>10</v>
      </c>
      <c r="F241" s="77">
        <v>1442.35</v>
      </c>
      <c r="G241" s="77">
        <v>1442.35</v>
      </c>
      <c r="H241" s="77" t="s">
        <v>386</v>
      </c>
      <c r="I241" s="105">
        <v>27</v>
      </c>
      <c r="J241" s="106" t="s">
        <v>353</v>
      </c>
      <c r="K241" s="77"/>
      <c r="L241" s="6"/>
      <c r="M241" s="6"/>
      <c r="N241" s="6"/>
    </row>
    <row r="242" spans="1:18" ht="114" customHeight="1" x14ac:dyDescent="0.25">
      <c r="A242" s="58" t="s">
        <v>216</v>
      </c>
      <c r="B242" s="30" t="s">
        <v>112</v>
      </c>
      <c r="C242" s="102" t="s">
        <v>329</v>
      </c>
      <c r="D242" s="102" t="s">
        <v>328</v>
      </c>
      <c r="E242" s="30" t="s">
        <v>10</v>
      </c>
      <c r="F242" s="77">
        <v>1225.5999999999999</v>
      </c>
      <c r="G242" s="77">
        <v>1225.5999999999999</v>
      </c>
      <c r="H242" s="77" t="s">
        <v>387</v>
      </c>
      <c r="I242" s="105" t="s">
        <v>401</v>
      </c>
      <c r="J242" s="106" t="s">
        <v>401</v>
      </c>
      <c r="K242" s="77"/>
      <c r="L242" s="6"/>
      <c r="M242" s="6"/>
      <c r="N242" s="6"/>
    </row>
    <row r="243" spans="1:18" ht="60" customHeight="1" x14ac:dyDescent="0.25">
      <c r="A243" s="58" t="s">
        <v>217</v>
      </c>
      <c r="B243" s="30" t="s">
        <v>113</v>
      </c>
      <c r="C243" s="172" t="s">
        <v>388</v>
      </c>
      <c r="D243" s="102" t="s">
        <v>331</v>
      </c>
      <c r="E243" s="30" t="s">
        <v>10</v>
      </c>
      <c r="F243" s="77">
        <v>18.399999999999999</v>
      </c>
      <c r="G243" s="77">
        <v>18.399999999999999</v>
      </c>
      <c r="H243" s="170" t="s">
        <v>385</v>
      </c>
      <c r="I243" s="244" t="s">
        <v>355</v>
      </c>
      <c r="J243" s="264" t="s">
        <v>355</v>
      </c>
      <c r="K243" s="77"/>
      <c r="L243" s="6"/>
      <c r="M243" s="6"/>
      <c r="N243" s="6"/>
    </row>
    <row r="244" spans="1:18" ht="75" customHeight="1" x14ac:dyDescent="0.25">
      <c r="A244" s="58" t="s">
        <v>218</v>
      </c>
      <c r="B244" s="30" t="s">
        <v>114</v>
      </c>
      <c r="C244" s="172"/>
      <c r="D244" s="60" t="s">
        <v>332</v>
      </c>
      <c r="E244" s="30" t="s">
        <v>11</v>
      </c>
      <c r="F244" s="77">
        <v>2745.02</v>
      </c>
      <c r="G244" s="77">
        <v>2745.02</v>
      </c>
      <c r="H244" s="171"/>
      <c r="I244" s="245"/>
      <c r="J244" s="266"/>
      <c r="K244" s="77"/>
      <c r="L244" s="6"/>
      <c r="M244" s="6"/>
      <c r="N244" s="6"/>
    </row>
    <row r="245" spans="1:18" ht="48.75" hidden="1" customHeight="1" x14ac:dyDescent="0.25">
      <c r="A245" s="58" t="s">
        <v>219</v>
      </c>
      <c r="B245" s="30" t="s">
        <v>115</v>
      </c>
      <c r="C245" s="172"/>
      <c r="D245" s="60"/>
      <c r="E245" s="30" t="s">
        <v>11</v>
      </c>
      <c r="F245" s="77">
        <v>0</v>
      </c>
      <c r="G245" s="77">
        <v>0</v>
      </c>
      <c r="H245" s="77"/>
      <c r="I245" s="105"/>
      <c r="J245" s="106"/>
      <c r="K245" s="77"/>
      <c r="L245" s="6"/>
      <c r="M245" s="6"/>
      <c r="N245" s="6"/>
    </row>
    <row r="246" spans="1:18" ht="30" hidden="1" customHeight="1" x14ac:dyDescent="0.25">
      <c r="A246" s="251" t="s">
        <v>220</v>
      </c>
      <c r="B246" s="253" t="s">
        <v>12</v>
      </c>
      <c r="C246" s="172"/>
      <c r="D246" s="172"/>
      <c r="E246" s="30" t="s">
        <v>10</v>
      </c>
      <c r="F246" s="77"/>
      <c r="G246" s="77"/>
      <c r="H246" s="77"/>
      <c r="I246" s="105"/>
      <c r="J246" s="106"/>
      <c r="K246" s="77"/>
      <c r="L246" s="6"/>
      <c r="M246" s="6"/>
      <c r="N246" s="6"/>
    </row>
    <row r="247" spans="1:18" ht="24" hidden="1" customHeight="1" x14ac:dyDescent="0.25">
      <c r="A247" s="252"/>
      <c r="B247" s="254"/>
      <c r="C247" s="172"/>
      <c r="D247" s="172"/>
      <c r="E247" s="30" t="s">
        <v>11</v>
      </c>
      <c r="F247" s="77"/>
      <c r="G247" s="77"/>
      <c r="H247" s="77"/>
      <c r="I247" s="105"/>
      <c r="J247" s="106"/>
      <c r="K247" s="77"/>
      <c r="L247" s="6"/>
      <c r="M247" s="6"/>
      <c r="N247" s="6"/>
    </row>
    <row r="248" spans="1:18" x14ac:dyDescent="0.25">
      <c r="A248" s="58"/>
      <c r="B248" s="181" t="s">
        <v>107</v>
      </c>
      <c r="C248" s="182"/>
      <c r="D248" s="183"/>
      <c r="E248" s="60"/>
      <c r="F248" s="42">
        <f t="shared" ref="F248:G248" si="31">F249+F250+F251+F252</f>
        <v>11541.38</v>
      </c>
      <c r="G248" s="42">
        <f t="shared" si="31"/>
        <v>11515.02</v>
      </c>
      <c r="H248" s="42"/>
      <c r="I248" s="43"/>
      <c r="J248" s="42"/>
      <c r="K248" s="42"/>
      <c r="L248" s="6"/>
      <c r="M248" s="6"/>
      <c r="N248" s="6"/>
    </row>
    <row r="249" spans="1:18" x14ac:dyDescent="0.25">
      <c r="A249" s="58"/>
      <c r="B249" s="181" t="s">
        <v>22</v>
      </c>
      <c r="C249" s="182"/>
      <c r="D249" s="183"/>
      <c r="E249" s="60"/>
      <c r="F249" s="42">
        <v>0</v>
      </c>
      <c r="G249" s="42">
        <v>0</v>
      </c>
      <c r="H249" s="42"/>
      <c r="I249" s="43"/>
      <c r="J249" s="42"/>
      <c r="K249" s="42"/>
      <c r="L249" s="6"/>
      <c r="M249" s="6"/>
      <c r="N249" s="6"/>
    </row>
    <row r="250" spans="1:18" x14ac:dyDescent="0.25">
      <c r="A250" s="58"/>
      <c r="B250" s="181" t="s">
        <v>23</v>
      </c>
      <c r="C250" s="182"/>
      <c r="D250" s="183"/>
      <c r="E250" s="30"/>
      <c r="F250" s="42">
        <f>F246+F242+F241+F238+F229+F243+F231+F234</f>
        <v>5225.91</v>
      </c>
      <c r="G250" s="42">
        <f>G246+G242+G241+G238+G229+G243+G231+G234</f>
        <v>5225.88</v>
      </c>
      <c r="H250" s="42"/>
      <c r="I250" s="42"/>
      <c r="J250" s="42"/>
      <c r="K250" s="42"/>
      <c r="L250" s="6"/>
      <c r="M250" s="6"/>
      <c r="N250" s="6"/>
    </row>
    <row r="251" spans="1:18" x14ac:dyDescent="0.25">
      <c r="A251" s="58"/>
      <c r="B251" s="181" t="s">
        <v>102</v>
      </c>
      <c r="C251" s="182"/>
      <c r="D251" s="183"/>
      <c r="E251" s="30"/>
      <c r="F251" s="42">
        <f>F247+F245+F244+F240+F239+F237+F236+F233+F232+F230</f>
        <v>6315.4699999999993</v>
      </c>
      <c r="G251" s="42">
        <f>G247+G245+G244+G240+G239+G237+G236+G233+G232+G230</f>
        <v>6289.1399999999994</v>
      </c>
      <c r="H251" s="42"/>
      <c r="I251" s="42"/>
      <c r="J251" s="42"/>
      <c r="K251" s="42"/>
      <c r="L251" s="6"/>
      <c r="M251" s="6"/>
      <c r="N251" s="6"/>
    </row>
    <row r="252" spans="1:18" x14ac:dyDescent="0.25">
      <c r="A252" s="58"/>
      <c r="B252" s="261" t="s">
        <v>165</v>
      </c>
      <c r="C252" s="262"/>
      <c r="D252" s="263"/>
      <c r="E252" s="30"/>
      <c r="F252" s="42">
        <v>0</v>
      </c>
      <c r="G252" s="42">
        <v>0</v>
      </c>
      <c r="H252" s="42"/>
      <c r="I252" s="43"/>
      <c r="J252" s="42"/>
      <c r="K252" s="42"/>
      <c r="L252" s="6"/>
      <c r="M252" s="6"/>
      <c r="N252" s="6"/>
    </row>
    <row r="253" spans="1:18" x14ac:dyDescent="0.25">
      <c r="A253" s="82"/>
      <c r="B253" s="82"/>
      <c r="C253" s="82"/>
      <c r="D253" s="82"/>
      <c r="E253" s="82"/>
      <c r="F253" s="82"/>
      <c r="G253" s="82"/>
      <c r="H253" s="82"/>
      <c r="I253" s="83">
        <f>I250+I251</f>
        <v>0</v>
      </c>
      <c r="J253" s="82"/>
      <c r="K253" s="82"/>
      <c r="L253" s="8"/>
      <c r="M253" s="8"/>
      <c r="N253" s="8"/>
      <c r="O253" s="8"/>
      <c r="P253" s="2"/>
      <c r="Q253" s="2"/>
      <c r="R253" s="2"/>
    </row>
    <row r="254" spans="1:18" x14ac:dyDescent="0.25">
      <c r="A254" s="84"/>
      <c r="B254" s="17"/>
      <c r="C254" s="17"/>
      <c r="D254" s="17"/>
      <c r="E254" s="17"/>
      <c r="F254" s="17"/>
      <c r="G254" s="17"/>
      <c r="H254" s="17"/>
      <c r="I254" s="18"/>
      <c r="J254" s="17"/>
      <c r="K254" s="17"/>
    </row>
    <row r="255" spans="1:18" ht="23.25" customHeight="1" x14ac:dyDescent="0.25">
      <c r="A255" s="30"/>
      <c r="B255" s="259" t="s">
        <v>294</v>
      </c>
      <c r="C255" s="260"/>
      <c r="D255" s="260"/>
      <c r="E255" s="260"/>
      <c r="F255" s="260"/>
      <c r="G255" s="260"/>
      <c r="H255" s="260"/>
      <c r="I255" s="260"/>
      <c r="J255" s="260"/>
      <c r="K255" s="260"/>
      <c r="L255" s="11"/>
      <c r="M255" s="11"/>
      <c r="N255" s="11"/>
      <c r="O255" s="6"/>
    </row>
    <row r="256" spans="1:18" ht="23.25" customHeight="1" x14ac:dyDescent="0.25">
      <c r="A256" s="90"/>
      <c r="B256" s="91" t="s">
        <v>282</v>
      </c>
      <c r="C256" s="221" t="s">
        <v>292</v>
      </c>
      <c r="D256" s="221"/>
      <c r="E256" s="221"/>
      <c r="F256" s="221"/>
      <c r="G256" s="221"/>
      <c r="H256" s="221"/>
      <c r="I256" s="221"/>
      <c r="J256" s="221"/>
      <c r="K256" s="221"/>
      <c r="L256" s="11"/>
      <c r="M256" s="11"/>
      <c r="N256" s="11"/>
      <c r="O256" s="6"/>
    </row>
    <row r="257" spans="1:15" ht="23.25" customHeight="1" x14ac:dyDescent="0.25">
      <c r="A257" s="90"/>
      <c r="B257" s="91" t="s">
        <v>284</v>
      </c>
      <c r="C257" s="221" t="s">
        <v>293</v>
      </c>
      <c r="D257" s="221"/>
      <c r="E257" s="221"/>
      <c r="F257" s="221"/>
      <c r="G257" s="221"/>
      <c r="H257" s="221"/>
      <c r="I257" s="221"/>
      <c r="J257" s="221"/>
      <c r="K257" s="221"/>
      <c r="L257" s="11"/>
      <c r="M257" s="11"/>
      <c r="N257" s="11"/>
      <c r="O257" s="6"/>
    </row>
    <row r="258" spans="1:15" ht="35.25" customHeight="1" x14ac:dyDescent="0.25">
      <c r="A258" s="157" t="s">
        <v>116</v>
      </c>
      <c r="B258" s="157" t="s">
        <v>0</v>
      </c>
      <c r="C258" s="157" t="s">
        <v>1</v>
      </c>
      <c r="D258" s="157" t="s">
        <v>2</v>
      </c>
      <c r="E258" s="157" t="s">
        <v>3</v>
      </c>
      <c r="F258" s="255" t="s">
        <v>320</v>
      </c>
      <c r="G258" s="256"/>
      <c r="H258" s="157" t="s">
        <v>359</v>
      </c>
      <c r="I258" s="255" t="s">
        <v>297</v>
      </c>
      <c r="J258" s="256"/>
      <c r="K258" s="157" t="s">
        <v>300</v>
      </c>
      <c r="L258" s="4"/>
      <c r="M258" s="4"/>
      <c r="N258" s="4"/>
      <c r="O258" s="6"/>
    </row>
    <row r="259" spans="1:15" x14ac:dyDescent="0.25">
      <c r="A259" s="159"/>
      <c r="B259" s="159"/>
      <c r="C259" s="159"/>
      <c r="D259" s="159"/>
      <c r="E259" s="159"/>
      <c r="F259" s="172">
        <v>2024</v>
      </c>
      <c r="G259" s="172"/>
      <c r="H259" s="159"/>
      <c r="I259" s="255">
        <v>2024</v>
      </c>
      <c r="J259" s="256"/>
      <c r="K259" s="158"/>
      <c r="L259" s="6"/>
      <c r="M259" s="6"/>
      <c r="N259" s="6"/>
      <c r="O259" s="6"/>
    </row>
    <row r="260" spans="1:15" ht="45" customHeight="1" x14ac:dyDescent="0.25">
      <c r="A260" s="192">
        <v>5</v>
      </c>
      <c r="B260" s="157" t="s">
        <v>117</v>
      </c>
      <c r="C260" s="157" t="s">
        <v>420</v>
      </c>
      <c r="D260" s="157"/>
      <c r="E260" s="85"/>
      <c r="F260" s="99" t="s">
        <v>6</v>
      </c>
      <c r="G260" s="60" t="s">
        <v>321</v>
      </c>
      <c r="H260" s="120">
        <v>2024</v>
      </c>
      <c r="I260" s="55" t="s">
        <v>298</v>
      </c>
      <c r="J260" s="101" t="s">
        <v>299</v>
      </c>
      <c r="K260" s="159"/>
    </row>
    <row r="261" spans="1:15" ht="45" customHeight="1" x14ac:dyDescent="0.25">
      <c r="A261" s="193"/>
      <c r="B261" s="158"/>
      <c r="C261" s="158"/>
      <c r="D261" s="158"/>
      <c r="E261" s="30" t="s">
        <v>164</v>
      </c>
      <c r="F261" s="42">
        <f t="shared" ref="F261:G261" si="32">F262+F263+F264</f>
        <v>69219.17</v>
      </c>
      <c r="G261" s="42">
        <f t="shared" si="32"/>
        <v>69097.350000000006</v>
      </c>
      <c r="H261" s="42"/>
      <c r="I261" s="43"/>
      <c r="J261" s="42"/>
      <c r="K261" s="42"/>
    </row>
    <row r="262" spans="1:15" ht="45" customHeight="1" x14ac:dyDescent="0.25">
      <c r="A262" s="193"/>
      <c r="B262" s="158"/>
      <c r="C262" s="158"/>
      <c r="D262" s="158"/>
      <c r="E262" s="30" t="s">
        <v>27</v>
      </c>
      <c r="F262" s="42">
        <f t="shared" ref="F262:G262" si="33">F318</f>
        <v>11.41</v>
      </c>
      <c r="G262" s="42">
        <f t="shared" si="33"/>
        <v>11.41</v>
      </c>
      <c r="H262" s="42"/>
      <c r="I262" s="43"/>
      <c r="J262" s="42"/>
      <c r="K262" s="42"/>
    </row>
    <row r="263" spans="1:15" ht="45" customHeight="1" x14ac:dyDescent="0.25">
      <c r="A263" s="193"/>
      <c r="B263" s="158"/>
      <c r="C263" s="158"/>
      <c r="D263" s="158"/>
      <c r="E263" s="30" t="s">
        <v>10</v>
      </c>
      <c r="F263" s="42">
        <f t="shared" ref="F263:G263" si="34">F319</f>
        <v>21353.85</v>
      </c>
      <c r="G263" s="42">
        <f t="shared" si="34"/>
        <v>21241.129999999997</v>
      </c>
      <c r="H263" s="42"/>
      <c r="I263" s="43"/>
      <c r="J263" s="42"/>
      <c r="K263" s="42"/>
    </row>
    <row r="264" spans="1:15" ht="24.75" customHeight="1" x14ac:dyDescent="0.25">
      <c r="A264" s="193"/>
      <c r="B264" s="159"/>
      <c r="C264" s="158"/>
      <c r="D264" s="158"/>
      <c r="E264" s="30" t="s">
        <v>11</v>
      </c>
      <c r="F264" s="42">
        <f t="shared" ref="F264:G264" si="35">F320</f>
        <v>47853.909999999996</v>
      </c>
      <c r="G264" s="42">
        <f t="shared" si="35"/>
        <v>47844.810000000005</v>
      </c>
      <c r="H264" s="42"/>
      <c r="I264" s="43"/>
      <c r="J264" s="42"/>
      <c r="K264" s="42"/>
    </row>
    <row r="265" spans="1:15" ht="38.25" customHeight="1" x14ac:dyDescent="0.25">
      <c r="A265" s="194"/>
      <c r="B265" s="60" t="s">
        <v>118</v>
      </c>
      <c r="C265" s="158"/>
      <c r="D265" s="158"/>
      <c r="E265" s="86"/>
      <c r="F265" s="77">
        <f>F266+F268+F269+F271+F273+F276+F277+F278+F279+F281+F282+F313+F314+F315+F267+F270+F272+F274+F275+F280</f>
        <v>68046.94</v>
      </c>
      <c r="G265" s="77">
        <f t="shared" ref="G265" si="36">G266+G268+G269+G271+G273+G276+G277+G278+G279+G281+G282+G313+G314+G315+G267+G270+G272+G274+G275+G280</f>
        <v>67925.12000000001</v>
      </c>
      <c r="H265" s="170"/>
      <c r="I265" s="264"/>
      <c r="J265" s="264"/>
      <c r="K265" s="77"/>
    </row>
    <row r="266" spans="1:15" ht="58.5" customHeight="1" x14ac:dyDescent="0.25">
      <c r="A266" s="192" t="s">
        <v>221</v>
      </c>
      <c r="B266" s="157" t="s">
        <v>119</v>
      </c>
      <c r="C266" s="172"/>
      <c r="D266" s="157" t="s">
        <v>334</v>
      </c>
      <c r="E266" s="41" t="s">
        <v>11</v>
      </c>
      <c r="F266" s="78">
        <v>2899.24</v>
      </c>
      <c r="G266" s="77">
        <v>2899.24</v>
      </c>
      <c r="H266" s="189"/>
      <c r="I266" s="265"/>
      <c r="J266" s="265"/>
      <c r="K266" s="77"/>
    </row>
    <row r="267" spans="1:15" ht="58.5" customHeight="1" x14ac:dyDescent="0.25">
      <c r="A267" s="194"/>
      <c r="B267" s="159"/>
      <c r="C267" s="172"/>
      <c r="D267" s="158"/>
      <c r="E267" s="41" t="s">
        <v>10</v>
      </c>
      <c r="F267" s="78">
        <v>1102.6500000000001</v>
      </c>
      <c r="G267" s="77">
        <v>1102.6500000000001</v>
      </c>
      <c r="H267" s="189"/>
      <c r="I267" s="265"/>
      <c r="J267" s="265"/>
      <c r="K267" s="77"/>
    </row>
    <row r="268" spans="1:15" ht="38.25" x14ac:dyDescent="0.25">
      <c r="A268" s="58" t="s">
        <v>222</v>
      </c>
      <c r="B268" s="60" t="s">
        <v>120</v>
      </c>
      <c r="C268" s="172"/>
      <c r="D268" s="158"/>
      <c r="E268" s="41" t="s">
        <v>27</v>
      </c>
      <c r="F268" s="77">
        <v>11.41</v>
      </c>
      <c r="G268" s="77">
        <v>11.41</v>
      </c>
      <c r="H268" s="189"/>
      <c r="I268" s="265"/>
      <c r="J268" s="265"/>
      <c r="K268" s="77"/>
    </row>
    <row r="269" spans="1:15" ht="53.25" customHeight="1" x14ac:dyDescent="0.25">
      <c r="A269" s="192" t="s">
        <v>223</v>
      </c>
      <c r="B269" s="157" t="s">
        <v>121</v>
      </c>
      <c r="C269" s="172"/>
      <c r="D269" s="158"/>
      <c r="E269" s="41" t="s">
        <v>11</v>
      </c>
      <c r="F269" s="78">
        <v>18172.900000000001</v>
      </c>
      <c r="G269" s="77">
        <v>18168.78</v>
      </c>
      <c r="H269" s="189"/>
      <c r="I269" s="265"/>
      <c r="J269" s="265"/>
      <c r="K269" s="77"/>
    </row>
    <row r="270" spans="1:15" ht="53.25" customHeight="1" x14ac:dyDescent="0.25">
      <c r="A270" s="194"/>
      <c r="B270" s="159"/>
      <c r="C270" s="172"/>
      <c r="D270" s="158"/>
      <c r="E270" s="41" t="s">
        <v>10</v>
      </c>
      <c r="F270" s="78">
        <v>2378.9899999999998</v>
      </c>
      <c r="G270" s="77">
        <v>2378.9899999999998</v>
      </c>
      <c r="H270" s="189"/>
      <c r="I270" s="265"/>
      <c r="J270" s="265"/>
      <c r="K270" s="77"/>
    </row>
    <row r="271" spans="1:15" ht="58.5" customHeight="1" x14ac:dyDescent="0.25">
      <c r="A271" s="192" t="s">
        <v>224</v>
      </c>
      <c r="B271" s="157" t="s">
        <v>122</v>
      </c>
      <c r="C271" s="172"/>
      <c r="D271" s="158"/>
      <c r="E271" s="41" t="s">
        <v>11</v>
      </c>
      <c r="F271" s="78">
        <v>7428.13</v>
      </c>
      <c r="G271" s="77">
        <v>7428.13</v>
      </c>
      <c r="H271" s="189"/>
      <c r="I271" s="265"/>
      <c r="J271" s="265"/>
      <c r="K271" s="77"/>
    </row>
    <row r="272" spans="1:15" ht="58.5" customHeight="1" x14ac:dyDescent="0.25">
      <c r="A272" s="194"/>
      <c r="B272" s="159"/>
      <c r="C272" s="172"/>
      <c r="D272" s="158"/>
      <c r="E272" s="41" t="s">
        <v>10</v>
      </c>
      <c r="F272" s="78">
        <v>772.57</v>
      </c>
      <c r="G272" s="77">
        <v>772.57</v>
      </c>
      <c r="H272" s="189"/>
      <c r="I272" s="265"/>
      <c r="J272" s="265"/>
      <c r="K272" s="77"/>
    </row>
    <row r="273" spans="1:11" ht="48.75" customHeight="1" x14ac:dyDescent="0.25">
      <c r="A273" s="192" t="s">
        <v>225</v>
      </c>
      <c r="B273" s="157" t="s">
        <v>123</v>
      </c>
      <c r="C273" s="172"/>
      <c r="D273" s="158"/>
      <c r="E273" s="41" t="s">
        <v>11</v>
      </c>
      <c r="F273" s="78">
        <v>5594.33</v>
      </c>
      <c r="G273" s="77">
        <v>5589.35</v>
      </c>
      <c r="H273" s="189"/>
      <c r="I273" s="265"/>
      <c r="J273" s="265"/>
      <c r="K273" s="77"/>
    </row>
    <row r="274" spans="1:11" ht="48.75" customHeight="1" x14ac:dyDescent="0.25">
      <c r="A274" s="194"/>
      <c r="B274" s="159"/>
      <c r="C274" s="172"/>
      <c r="D274" s="158"/>
      <c r="E274" s="41" t="s">
        <v>10</v>
      </c>
      <c r="F274" s="78">
        <v>7521.23</v>
      </c>
      <c r="G274" s="77">
        <v>7521.23</v>
      </c>
      <c r="H274" s="189"/>
      <c r="I274" s="265"/>
      <c r="J274" s="265"/>
      <c r="K274" s="77"/>
    </row>
    <row r="275" spans="1:11" ht="48.75" customHeight="1" x14ac:dyDescent="0.25">
      <c r="A275" s="192" t="s">
        <v>226</v>
      </c>
      <c r="B275" s="157" t="s">
        <v>124</v>
      </c>
      <c r="C275" s="172"/>
      <c r="D275" s="158"/>
      <c r="E275" s="41" t="s">
        <v>11</v>
      </c>
      <c r="F275" s="78">
        <v>8892.0300000000007</v>
      </c>
      <c r="G275" s="77">
        <v>8779.31</v>
      </c>
      <c r="H275" s="189"/>
      <c r="I275" s="265"/>
      <c r="J275" s="265"/>
      <c r="K275" s="77" t="s">
        <v>419</v>
      </c>
    </row>
    <row r="276" spans="1:11" ht="50.25" customHeight="1" x14ac:dyDescent="0.25">
      <c r="A276" s="194"/>
      <c r="B276" s="159"/>
      <c r="C276" s="172"/>
      <c r="D276" s="158"/>
      <c r="E276" s="41" t="s">
        <v>10</v>
      </c>
      <c r="F276" s="78">
        <v>7819.76</v>
      </c>
      <c r="G276" s="77">
        <v>7819.76</v>
      </c>
      <c r="H276" s="189"/>
      <c r="I276" s="265"/>
      <c r="J276" s="265"/>
      <c r="K276" s="77"/>
    </row>
    <row r="277" spans="1:11" ht="30" hidden="1" customHeight="1" x14ac:dyDescent="0.25">
      <c r="A277" s="192" t="s">
        <v>227</v>
      </c>
      <c r="B277" s="157" t="s">
        <v>32</v>
      </c>
      <c r="C277" s="172"/>
      <c r="D277" s="158"/>
      <c r="E277" s="41" t="s">
        <v>10</v>
      </c>
      <c r="F277" s="77">
        <v>0</v>
      </c>
      <c r="G277" s="77">
        <v>0</v>
      </c>
      <c r="H277" s="189"/>
      <c r="I277" s="265"/>
      <c r="J277" s="265"/>
      <c r="K277" s="77"/>
    </row>
    <row r="278" spans="1:11" ht="25.5" hidden="1" customHeight="1" x14ac:dyDescent="0.25">
      <c r="A278" s="194"/>
      <c r="B278" s="159"/>
      <c r="C278" s="172"/>
      <c r="D278" s="158"/>
      <c r="E278" s="41" t="s">
        <v>11</v>
      </c>
      <c r="F278" s="77">
        <v>0</v>
      </c>
      <c r="G278" s="77">
        <v>0</v>
      </c>
      <c r="H278" s="189"/>
      <c r="I278" s="265"/>
      <c r="J278" s="265"/>
      <c r="K278" s="77"/>
    </row>
    <row r="279" spans="1:11" ht="48" customHeight="1" x14ac:dyDescent="0.25">
      <c r="A279" s="192" t="s">
        <v>228</v>
      </c>
      <c r="B279" s="157" t="s">
        <v>125</v>
      </c>
      <c r="C279" s="172"/>
      <c r="D279" s="158"/>
      <c r="E279" s="41" t="s">
        <v>11</v>
      </c>
      <c r="F279" s="78">
        <v>4888.68</v>
      </c>
      <c r="G279" s="77">
        <v>4888.68</v>
      </c>
      <c r="H279" s="189"/>
      <c r="I279" s="265"/>
      <c r="J279" s="265"/>
      <c r="K279" s="77"/>
    </row>
    <row r="280" spans="1:11" ht="48" customHeight="1" x14ac:dyDescent="0.25">
      <c r="A280" s="194"/>
      <c r="B280" s="159"/>
      <c r="C280" s="172"/>
      <c r="D280" s="158"/>
      <c r="E280" s="41" t="s">
        <v>10</v>
      </c>
      <c r="F280" s="78">
        <v>565.02</v>
      </c>
      <c r="G280" s="77">
        <v>565.02</v>
      </c>
      <c r="H280" s="189"/>
      <c r="I280" s="265"/>
      <c r="J280" s="265"/>
      <c r="K280" s="77"/>
    </row>
    <row r="281" spans="1:11" ht="36" hidden="1" customHeight="1" x14ac:dyDescent="0.25">
      <c r="A281" s="192" t="s">
        <v>230</v>
      </c>
      <c r="B281" s="157" t="s">
        <v>126</v>
      </c>
      <c r="C281" s="172"/>
      <c r="D281" s="158"/>
      <c r="E281" s="41" t="s">
        <v>10</v>
      </c>
      <c r="F281" s="77">
        <v>0</v>
      </c>
      <c r="G281" s="77">
        <v>0</v>
      </c>
      <c r="H281" s="189"/>
      <c r="I281" s="265"/>
      <c r="J281" s="265"/>
      <c r="K281" s="77"/>
    </row>
    <row r="282" spans="1:11" ht="23.25" hidden="1" customHeight="1" x14ac:dyDescent="0.25">
      <c r="A282" s="194"/>
      <c r="B282" s="159"/>
      <c r="C282" s="172"/>
      <c r="D282" s="159"/>
      <c r="E282" s="41" t="s">
        <v>11</v>
      </c>
      <c r="F282" s="77">
        <v>0</v>
      </c>
      <c r="G282" s="77">
        <v>0</v>
      </c>
      <c r="H282" s="171"/>
      <c r="I282" s="266"/>
      <c r="J282" s="266"/>
      <c r="K282" s="77"/>
    </row>
    <row r="283" spans="1:11" ht="92.25" customHeight="1" x14ac:dyDescent="0.25">
      <c r="A283" s="58" t="s">
        <v>229</v>
      </c>
      <c r="B283" s="60" t="s">
        <v>127</v>
      </c>
      <c r="C283" s="172"/>
      <c r="D283" s="60" t="s">
        <v>331</v>
      </c>
      <c r="E283" s="41" t="s">
        <v>10</v>
      </c>
      <c r="F283" s="77">
        <v>62.9</v>
      </c>
      <c r="G283" s="77">
        <v>62.9</v>
      </c>
      <c r="H283" s="126"/>
      <c r="I283" s="286"/>
      <c r="J283" s="170"/>
      <c r="K283" s="77"/>
    </row>
    <row r="284" spans="1:11" ht="61.5" customHeight="1" x14ac:dyDescent="0.25">
      <c r="A284" s="58" t="s">
        <v>231</v>
      </c>
      <c r="B284" s="60" t="s">
        <v>128</v>
      </c>
      <c r="C284" s="172"/>
      <c r="D284" s="99" t="s">
        <v>335</v>
      </c>
      <c r="E284" s="41" t="s">
        <v>10</v>
      </c>
      <c r="F284" s="77">
        <v>21.6</v>
      </c>
      <c r="G284" s="77">
        <v>21.6</v>
      </c>
      <c r="H284" s="127"/>
      <c r="I284" s="287"/>
      <c r="J284" s="171"/>
      <c r="K284" s="77"/>
    </row>
    <row r="285" spans="1:11" ht="45.75" customHeight="1" x14ac:dyDescent="0.25">
      <c r="A285" s="61" t="s">
        <v>232</v>
      </c>
      <c r="B285" s="87" t="s">
        <v>129</v>
      </c>
      <c r="C285" s="172" t="s">
        <v>337</v>
      </c>
      <c r="D285" s="157" t="s">
        <v>336</v>
      </c>
      <c r="E285" s="275" t="s">
        <v>11</v>
      </c>
      <c r="F285" s="80">
        <f t="shared" ref="F285:G285" si="37">F286+F287+F288+F289+F290+F291+F292</f>
        <v>284.58000000000004</v>
      </c>
      <c r="G285" s="80">
        <f t="shared" si="37"/>
        <v>284.58000000000004</v>
      </c>
      <c r="H285" s="131"/>
      <c r="I285" s="244"/>
      <c r="J285" s="264"/>
      <c r="K285" s="80"/>
    </row>
    <row r="286" spans="1:11" ht="78" hidden="1" customHeight="1" x14ac:dyDescent="0.25">
      <c r="A286" s="58" t="s">
        <v>233</v>
      </c>
      <c r="B286" s="60" t="s">
        <v>357</v>
      </c>
      <c r="C286" s="172"/>
      <c r="D286" s="158"/>
      <c r="E286" s="276"/>
      <c r="F286" s="77">
        <v>213.68</v>
      </c>
      <c r="G286" s="77">
        <v>213.68</v>
      </c>
      <c r="H286" s="130"/>
      <c r="I286" s="278"/>
      <c r="J286" s="265"/>
      <c r="K286" s="78"/>
    </row>
    <row r="287" spans="1:11" ht="57.75" hidden="1" customHeight="1" x14ac:dyDescent="0.25">
      <c r="A287" s="58" t="s">
        <v>234</v>
      </c>
      <c r="B287" s="60" t="s">
        <v>130</v>
      </c>
      <c r="C287" s="172"/>
      <c r="D287" s="158"/>
      <c r="E287" s="276"/>
      <c r="F287" s="77">
        <v>0</v>
      </c>
      <c r="G287" s="77"/>
      <c r="H287" s="130"/>
      <c r="I287" s="278"/>
      <c r="J287" s="265"/>
      <c r="K287" s="78"/>
    </row>
    <row r="288" spans="1:11" ht="111" hidden="1" customHeight="1" x14ac:dyDescent="0.25">
      <c r="A288" s="58" t="s">
        <v>235</v>
      </c>
      <c r="B288" s="60" t="s">
        <v>131</v>
      </c>
      <c r="C288" s="172"/>
      <c r="D288" s="158"/>
      <c r="E288" s="276"/>
      <c r="F288" s="77">
        <v>0</v>
      </c>
      <c r="G288" s="77">
        <v>0</v>
      </c>
      <c r="H288" s="130"/>
      <c r="I288" s="278"/>
      <c r="J288" s="265"/>
      <c r="K288" s="78"/>
    </row>
    <row r="289" spans="1:11" ht="75.75" hidden="1" customHeight="1" x14ac:dyDescent="0.25">
      <c r="A289" s="58" t="s">
        <v>236</v>
      </c>
      <c r="B289" s="60" t="s">
        <v>132</v>
      </c>
      <c r="C289" s="172"/>
      <c r="D289" s="158"/>
      <c r="E289" s="276"/>
      <c r="F289" s="77">
        <v>0</v>
      </c>
      <c r="G289" s="77">
        <v>0</v>
      </c>
      <c r="H289" s="130"/>
      <c r="I289" s="278"/>
      <c r="J289" s="265"/>
      <c r="K289" s="78"/>
    </row>
    <row r="290" spans="1:11" ht="51" hidden="1" x14ac:dyDescent="0.25">
      <c r="A290" s="58" t="s">
        <v>237</v>
      </c>
      <c r="B290" s="60" t="s">
        <v>133</v>
      </c>
      <c r="C290" s="172"/>
      <c r="D290" s="158"/>
      <c r="E290" s="276"/>
      <c r="F290" s="77"/>
      <c r="G290" s="77"/>
      <c r="H290" s="130"/>
      <c r="I290" s="278"/>
      <c r="J290" s="265"/>
      <c r="K290" s="78"/>
    </row>
    <row r="291" spans="1:11" ht="69.75" hidden="1" customHeight="1" x14ac:dyDescent="0.25">
      <c r="A291" s="58" t="s">
        <v>238</v>
      </c>
      <c r="B291" s="60" t="s">
        <v>356</v>
      </c>
      <c r="C291" s="172"/>
      <c r="D291" s="158"/>
      <c r="E291" s="276"/>
      <c r="F291" s="77">
        <v>70.900000000000006</v>
      </c>
      <c r="G291" s="77">
        <v>70.900000000000006</v>
      </c>
      <c r="H291" s="130"/>
      <c r="I291" s="278"/>
      <c r="J291" s="265"/>
      <c r="K291" s="78"/>
    </row>
    <row r="292" spans="1:11" ht="71.25" hidden="1" customHeight="1" x14ac:dyDescent="0.25">
      <c r="A292" s="58" t="s">
        <v>239</v>
      </c>
      <c r="B292" s="60" t="s">
        <v>134</v>
      </c>
      <c r="C292" s="172"/>
      <c r="D292" s="159"/>
      <c r="E292" s="277"/>
      <c r="F292" s="77">
        <v>0</v>
      </c>
      <c r="G292" s="77">
        <v>0</v>
      </c>
      <c r="H292" s="127"/>
      <c r="I292" s="245"/>
      <c r="J292" s="266"/>
      <c r="K292" s="78"/>
    </row>
    <row r="293" spans="1:11" ht="71.25" customHeight="1" x14ac:dyDescent="0.25">
      <c r="A293" s="61" t="s">
        <v>240</v>
      </c>
      <c r="B293" s="87" t="s">
        <v>135</v>
      </c>
      <c r="C293" s="172" t="s">
        <v>338</v>
      </c>
      <c r="D293" s="157" t="s">
        <v>339</v>
      </c>
      <c r="E293" s="198" t="s">
        <v>11</v>
      </c>
      <c r="F293" s="80">
        <f t="shared" ref="F293:G293" si="38">F294+F295+F296+F297+F298+F299+F300+F301+F302+F303+F304+F305</f>
        <v>227</v>
      </c>
      <c r="G293" s="80">
        <f t="shared" si="38"/>
        <v>227</v>
      </c>
      <c r="H293" s="170" t="s">
        <v>389</v>
      </c>
      <c r="I293" s="244">
        <v>60</v>
      </c>
      <c r="J293" s="264" t="s">
        <v>367</v>
      </c>
      <c r="K293" s="80"/>
    </row>
    <row r="294" spans="1:11" hidden="1" x14ac:dyDescent="0.25">
      <c r="A294" s="58" t="s">
        <v>241</v>
      </c>
      <c r="B294" s="60" t="s">
        <v>136</v>
      </c>
      <c r="C294" s="172"/>
      <c r="D294" s="158"/>
      <c r="E294" s="199"/>
      <c r="F294" s="77">
        <v>15.5</v>
      </c>
      <c r="G294" s="77">
        <v>15.5</v>
      </c>
      <c r="H294" s="189"/>
      <c r="I294" s="278"/>
      <c r="J294" s="265"/>
      <c r="K294" s="78"/>
    </row>
    <row r="295" spans="1:11" ht="38.25" hidden="1" x14ac:dyDescent="0.25">
      <c r="A295" s="58" t="s">
        <v>242</v>
      </c>
      <c r="B295" s="60" t="s">
        <v>137</v>
      </c>
      <c r="C295" s="172"/>
      <c r="D295" s="158"/>
      <c r="E295" s="199"/>
      <c r="F295" s="77"/>
      <c r="G295" s="77"/>
      <c r="H295" s="189"/>
      <c r="I295" s="278"/>
      <c r="J295" s="265"/>
      <c r="K295" s="78"/>
    </row>
    <row r="296" spans="1:11" ht="35.25" hidden="1" customHeight="1" x14ac:dyDescent="0.25">
      <c r="A296" s="58" t="s">
        <v>243</v>
      </c>
      <c r="B296" s="60" t="s">
        <v>138</v>
      </c>
      <c r="C296" s="172"/>
      <c r="D296" s="158"/>
      <c r="E296" s="199"/>
      <c r="F296" s="77">
        <v>0</v>
      </c>
      <c r="G296" s="77">
        <v>0</v>
      </c>
      <c r="H296" s="189"/>
      <c r="I296" s="278"/>
      <c r="J296" s="265"/>
      <c r="K296" s="78"/>
    </row>
    <row r="297" spans="1:11" ht="39" hidden="1" customHeight="1" x14ac:dyDescent="0.25">
      <c r="A297" s="58" t="s">
        <v>244</v>
      </c>
      <c r="B297" s="60" t="s">
        <v>418</v>
      </c>
      <c r="C297" s="172"/>
      <c r="D297" s="158"/>
      <c r="E297" s="199"/>
      <c r="F297" s="77">
        <v>100</v>
      </c>
      <c r="G297" s="77">
        <v>100</v>
      </c>
      <c r="H297" s="189"/>
      <c r="I297" s="278"/>
      <c r="J297" s="265"/>
      <c r="K297" s="78"/>
    </row>
    <row r="298" spans="1:11" ht="24" hidden="1" customHeight="1" x14ac:dyDescent="0.25">
      <c r="A298" s="58" t="s">
        <v>245</v>
      </c>
      <c r="B298" s="60" t="s">
        <v>139</v>
      </c>
      <c r="C298" s="172"/>
      <c r="D298" s="158"/>
      <c r="E298" s="199"/>
      <c r="F298" s="77">
        <v>30.31</v>
      </c>
      <c r="G298" s="77">
        <v>30.31</v>
      </c>
      <c r="H298" s="189"/>
      <c r="I298" s="278"/>
      <c r="J298" s="265"/>
      <c r="K298" s="78"/>
    </row>
    <row r="299" spans="1:11" ht="38.25" hidden="1" x14ac:dyDescent="0.25">
      <c r="A299" s="58" t="s">
        <v>246</v>
      </c>
      <c r="B299" s="60" t="s">
        <v>344</v>
      </c>
      <c r="C299" s="172"/>
      <c r="D299" s="158"/>
      <c r="E299" s="199"/>
      <c r="F299" s="77">
        <v>0</v>
      </c>
      <c r="G299" s="77">
        <v>0</v>
      </c>
      <c r="H299" s="189"/>
      <c r="I299" s="278"/>
      <c r="J299" s="265"/>
      <c r="K299" s="78"/>
    </row>
    <row r="300" spans="1:11" ht="25.5" hidden="1" x14ac:dyDescent="0.25">
      <c r="A300" s="58" t="s">
        <v>247</v>
      </c>
      <c r="B300" s="60" t="s">
        <v>140</v>
      </c>
      <c r="C300" s="172"/>
      <c r="D300" s="158"/>
      <c r="E300" s="199"/>
      <c r="F300" s="77">
        <v>0</v>
      </c>
      <c r="G300" s="77"/>
      <c r="H300" s="189"/>
      <c r="I300" s="278"/>
      <c r="J300" s="265"/>
      <c r="K300" s="78"/>
    </row>
    <row r="301" spans="1:11" ht="35.25" hidden="1" customHeight="1" x14ac:dyDescent="0.25">
      <c r="A301" s="58" t="s">
        <v>248</v>
      </c>
      <c r="B301" s="60" t="s">
        <v>141</v>
      </c>
      <c r="C301" s="172"/>
      <c r="D301" s="158"/>
      <c r="E301" s="199"/>
      <c r="F301" s="77">
        <v>30</v>
      </c>
      <c r="G301" s="77">
        <v>30</v>
      </c>
      <c r="H301" s="189"/>
      <c r="I301" s="278"/>
      <c r="J301" s="265"/>
      <c r="K301" s="78"/>
    </row>
    <row r="302" spans="1:11" ht="25.5" hidden="1" x14ac:dyDescent="0.25">
      <c r="A302" s="58" t="s">
        <v>249</v>
      </c>
      <c r="B302" s="60" t="s">
        <v>417</v>
      </c>
      <c r="C302" s="172"/>
      <c r="D302" s="158"/>
      <c r="E302" s="199"/>
      <c r="F302" s="77">
        <v>21.19</v>
      </c>
      <c r="G302" s="77">
        <v>21.19</v>
      </c>
      <c r="H302" s="189"/>
      <c r="I302" s="278"/>
      <c r="J302" s="265"/>
      <c r="K302" s="78"/>
    </row>
    <row r="303" spans="1:11" ht="50.25" hidden="1" customHeight="1" x14ac:dyDescent="0.25">
      <c r="A303" s="58" t="s">
        <v>250</v>
      </c>
      <c r="B303" s="60" t="s">
        <v>142</v>
      </c>
      <c r="C303" s="172"/>
      <c r="D303" s="158"/>
      <c r="E303" s="199"/>
      <c r="F303" s="77">
        <v>0</v>
      </c>
      <c r="G303" s="77">
        <v>0</v>
      </c>
      <c r="H303" s="189"/>
      <c r="I303" s="278"/>
      <c r="J303" s="265"/>
      <c r="K303" s="78"/>
    </row>
    <row r="304" spans="1:11" ht="48" hidden="1" customHeight="1" x14ac:dyDescent="0.25">
      <c r="A304" s="58" t="s">
        <v>251</v>
      </c>
      <c r="B304" s="60" t="s">
        <v>358</v>
      </c>
      <c r="C304" s="172"/>
      <c r="D304" s="158"/>
      <c r="E304" s="199"/>
      <c r="F304" s="77">
        <v>0</v>
      </c>
      <c r="G304" s="77">
        <v>0</v>
      </c>
      <c r="H304" s="189"/>
      <c r="I304" s="278"/>
      <c r="J304" s="265"/>
      <c r="K304" s="77"/>
    </row>
    <row r="305" spans="1:11" ht="25.5" hidden="1" x14ac:dyDescent="0.25">
      <c r="A305" s="58" t="s">
        <v>252</v>
      </c>
      <c r="B305" s="60" t="s">
        <v>143</v>
      </c>
      <c r="C305" s="172"/>
      <c r="D305" s="159"/>
      <c r="E305" s="200"/>
      <c r="F305" s="77">
        <v>30</v>
      </c>
      <c r="G305" s="77">
        <v>30</v>
      </c>
      <c r="H305" s="171"/>
      <c r="I305" s="245"/>
      <c r="J305" s="266"/>
      <c r="K305" s="77"/>
    </row>
    <row r="306" spans="1:11" ht="72" customHeight="1" x14ac:dyDescent="0.25">
      <c r="A306" s="58" t="s">
        <v>253</v>
      </c>
      <c r="B306" s="60" t="s">
        <v>144</v>
      </c>
      <c r="C306" s="60" t="s">
        <v>273</v>
      </c>
      <c r="D306" s="60" t="s">
        <v>340</v>
      </c>
      <c r="E306" s="60" t="s">
        <v>11</v>
      </c>
      <c r="F306" s="77">
        <v>152</v>
      </c>
      <c r="G306" s="77">
        <v>152</v>
      </c>
      <c r="H306" s="77" t="s">
        <v>390</v>
      </c>
      <c r="I306" s="105" t="s">
        <v>354</v>
      </c>
      <c r="J306" s="106" t="s">
        <v>354</v>
      </c>
      <c r="K306" s="77"/>
    </row>
    <row r="307" spans="1:11" ht="28.5" hidden="1" customHeight="1" x14ac:dyDescent="0.25">
      <c r="A307" s="251" t="s">
        <v>254</v>
      </c>
      <c r="B307" s="157" t="s">
        <v>145</v>
      </c>
      <c r="C307" s="157"/>
      <c r="D307" s="172"/>
      <c r="E307" s="60" t="s">
        <v>10</v>
      </c>
      <c r="F307" s="77"/>
      <c r="G307" s="77"/>
      <c r="H307" s="77"/>
      <c r="I307" s="78"/>
      <c r="J307" s="77"/>
      <c r="K307" s="77"/>
    </row>
    <row r="308" spans="1:11" ht="21" hidden="1" customHeight="1" x14ac:dyDescent="0.25">
      <c r="A308" s="252"/>
      <c r="B308" s="159"/>
      <c r="C308" s="159"/>
      <c r="D308" s="172"/>
      <c r="E308" s="60" t="s">
        <v>11</v>
      </c>
      <c r="F308" s="77"/>
      <c r="G308" s="77"/>
      <c r="H308" s="77"/>
      <c r="I308" s="78"/>
      <c r="J308" s="77"/>
      <c r="K308" s="77"/>
    </row>
    <row r="309" spans="1:11" ht="99" customHeight="1" x14ac:dyDescent="0.25">
      <c r="A309" s="58" t="s">
        <v>255</v>
      </c>
      <c r="B309" s="71" t="s">
        <v>146</v>
      </c>
      <c r="C309" s="100"/>
      <c r="D309" s="60" t="s">
        <v>341</v>
      </c>
      <c r="E309" s="60" t="s">
        <v>11</v>
      </c>
      <c r="F309" s="77">
        <v>184.35</v>
      </c>
      <c r="G309" s="77">
        <v>184.35</v>
      </c>
      <c r="H309" s="77"/>
      <c r="I309" s="78"/>
      <c r="J309" s="77"/>
      <c r="K309" s="77"/>
    </row>
    <row r="310" spans="1:11" ht="48" hidden="1" customHeight="1" x14ac:dyDescent="0.25">
      <c r="A310" s="58" t="s">
        <v>256</v>
      </c>
      <c r="B310" s="60" t="s">
        <v>147</v>
      </c>
      <c r="C310" s="102"/>
      <c r="D310" s="60"/>
      <c r="E310" s="60" t="s">
        <v>11</v>
      </c>
      <c r="F310" s="77">
        <v>0</v>
      </c>
      <c r="G310" s="77">
        <v>0</v>
      </c>
      <c r="H310" s="77"/>
      <c r="I310" s="78"/>
      <c r="J310" s="77"/>
      <c r="K310" s="77"/>
    </row>
    <row r="311" spans="1:11" ht="58.5" customHeight="1" x14ac:dyDescent="0.25">
      <c r="A311" s="192" t="s">
        <v>257</v>
      </c>
      <c r="B311" s="157" t="s">
        <v>148</v>
      </c>
      <c r="C311" s="172" t="s">
        <v>337</v>
      </c>
      <c r="D311" s="172" t="s">
        <v>342</v>
      </c>
      <c r="E311" s="60" t="s">
        <v>10</v>
      </c>
      <c r="F311" s="77">
        <v>36.86</v>
      </c>
      <c r="G311" s="77">
        <v>36.86</v>
      </c>
      <c r="H311" s="170" t="s">
        <v>391</v>
      </c>
      <c r="I311" s="244">
        <v>20</v>
      </c>
      <c r="J311" s="264" t="s">
        <v>368</v>
      </c>
      <c r="K311" s="77"/>
    </row>
    <row r="312" spans="1:11" ht="76.5" customHeight="1" x14ac:dyDescent="0.25">
      <c r="A312" s="194"/>
      <c r="B312" s="159"/>
      <c r="C312" s="172"/>
      <c r="D312" s="172"/>
      <c r="E312" s="60" t="s">
        <v>11</v>
      </c>
      <c r="F312" s="77">
        <v>1.1399999999999999</v>
      </c>
      <c r="G312" s="77">
        <v>1.1399999999999999</v>
      </c>
      <c r="H312" s="171"/>
      <c r="I312" s="245"/>
      <c r="J312" s="266"/>
      <c r="K312" s="77"/>
    </row>
    <row r="313" spans="1:11" ht="34.5" hidden="1" customHeight="1" x14ac:dyDescent="0.25">
      <c r="A313" s="192" t="s">
        <v>258</v>
      </c>
      <c r="B313" s="157" t="s">
        <v>12</v>
      </c>
      <c r="C313" s="157"/>
      <c r="D313" s="172"/>
      <c r="E313" s="60" t="s">
        <v>10</v>
      </c>
      <c r="F313" s="77"/>
      <c r="G313" s="77"/>
      <c r="H313" s="77"/>
      <c r="I313" s="78"/>
      <c r="J313" s="77"/>
      <c r="K313" s="77"/>
    </row>
    <row r="314" spans="1:11" ht="18" hidden="1" customHeight="1" x14ac:dyDescent="0.25">
      <c r="A314" s="193"/>
      <c r="B314" s="158"/>
      <c r="C314" s="158"/>
      <c r="D314" s="172"/>
      <c r="E314" s="60" t="s">
        <v>11</v>
      </c>
      <c r="F314" s="77"/>
      <c r="G314" s="77"/>
      <c r="H314" s="77"/>
      <c r="I314" s="78"/>
      <c r="J314" s="77"/>
      <c r="K314" s="77"/>
    </row>
    <row r="315" spans="1:11" ht="19.5" hidden="1" customHeight="1" x14ac:dyDescent="0.25">
      <c r="A315" s="194"/>
      <c r="B315" s="159"/>
      <c r="C315" s="159"/>
      <c r="D315" s="172"/>
      <c r="E315" s="60" t="s">
        <v>10</v>
      </c>
      <c r="F315" s="77"/>
      <c r="G315" s="77"/>
      <c r="H315" s="77"/>
      <c r="I315" s="78"/>
      <c r="J315" s="77"/>
      <c r="K315" s="77"/>
    </row>
    <row r="316" spans="1:11" ht="96" customHeight="1" x14ac:dyDescent="0.25">
      <c r="A316" s="58" t="s">
        <v>259</v>
      </c>
      <c r="B316" s="73" t="s">
        <v>149</v>
      </c>
      <c r="C316" s="99" t="s">
        <v>272</v>
      </c>
      <c r="D316" s="60" t="s">
        <v>343</v>
      </c>
      <c r="E316" s="60" t="s">
        <v>11</v>
      </c>
      <c r="F316" s="77">
        <v>201.8</v>
      </c>
      <c r="G316" s="77">
        <v>201.8</v>
      </c>
      <c r="H316" s="77" t="s">
        <v>392</v>
      </c>
      <c r="I316" s="105" t="s">
        <v>399</v>
      </c>
      <c r="J316" s="106" t="s">
        <v>399</v>
      </c>
      <c r="K316" s="77"/>
    </row>
    <row r="317" spans="1:11" ht="21.75" customHeight="1" x14ac:dyDescent="0.25">
      <c r="A317" s="58"/>
      <c r="B317" s="181" t="s">
        <v>107</v>
      </c>
      <c r="C317" s="182"/>
      <c r="D317" s="183"/>
      <c r="E317" s="60"/>
      <c r="F317" s="80">
        <f t="shared" ref="F317:G317" si="39">F318+F319+F320</f>
        <v>69219.17</v>
      </c>
      <c r="G317" s="80">
        <f t="shared" si="39"/>
        <v>69097.350000000006</v>
      </c>
      <c r="H317" s="80"/>
      <c r="I317" s="81"/>
      <c r="J317" s="80"/>
      <c r="K317" s="80"/>
    </row>
    <row r="318" spans="1:11" ht="22.5" customHeight="1" x14ac:dyDescent="0.25">
      <c r="A318" s="58"/>
      <c r="B318" s="181" t="s">
        <v>22</v>
      </c>
      <c r="C318" s="182"/>
      <c r="D318" s="183"/>
      <c r="E318" s="60"/>
      <c r="F318" s="80">
        <f t="shared" ref="F318:G318" si="40">F268</f>
        <v>11.41</v>
      </c>
      <c r="G318" s="80">
        <f t="shared" si="40"/>
        <v>11.41</v>
      </c>
      <c r="H318" s="80"/>
      <c r="I318" s="81"/>
      <c r="J318" s="80"/>
      <c r="K318" s="80"/>
    </row>
    <row r="319" spans="1:11" ht="25.5" customHeight="1" x14ac:dyDescent="0.25">
      <c r="A319" s="58"/>
      <c r="B319" s="181" t="s">
        <v>23</v>
      </c>
      <c r="C319" s="182"/>
      <c r="D319" s="183"/>
      <c r="E319" s="60"/>
      <c r="F319" s="80">
        <f>F315+F313+F311+F307+F284+F283+F281+F277+F280+F275+F274+F272+F270+F267</f>
        <v>21353.85</v>
      </c>
      <c r="G319" s="80">
        <f t="shared" ref="G319" si="41">G315+G313+G311+G307+G284+G283+G281+G277+G280+G275+G274+G272+G270+G267</f>
        <v>21241.129999999997</v>
      </c>
      <c r="H319" s="80"/>
      <c r="I319" s="80"/>
      <c r="J319" s="80"/>
      <c r="K319" s="80"/>
    </row>
    <row r="320" spans="1:11" ht="23.25" customHeight="1" x14ac:dyDescent="0.25">
      <c r="A320" s="58"/>
      <c r="B320" s="181" t="s">
        <v>24</v>
      </c>
      <c r="C320" s="182"/>
      <c r="D320" s="183"/>
      <c r="E320" s="60"/>
      <c r="F320" s="80">
        <f>F316+F314+F312+F310+F309+F308+F306+F293+F285+F282+F279+F278+F276+F273+F271+F269+F266</f>
        <v>47853.909999999996</v>
      </c>
      <c r="G320" s="80">
        <f t="shared" ref="G320" si="42">G316+G314+G312+G310+G309+G308+G306+G293+G285+G282+G279+G278+G276+G273+G271+G269+G266</f>
        <v>47844.810000000005</v>
      </c>
      <c r="H320" s="80"/>
      <c r="I320" s="81"/>
      <c r="J320" s="80"/>
      <c r="K320" s="80"/>
    </row>
    <row r="321" spans="1:11" ht="23.25" customHeight="1" x14ac:dyDescent="0.25">
      <c r="A321" s="229" t="s">
        <v>271</v>
      </c>
      <c r="B321" s="230"/>
      <c r="C321" s="230"/>
      <c r="D321" s="230"/>
      <c r="E321" s="230"/>
      <c r="F321" s="230"/>
      <c r="G321" s="230"/>
      <c r="H321" s="230"/>
      <c r="I321" s="230"/>
      <c r="J321" s="230"/>
      <c r="K321" s="231"/>
    </row>
    <row r="322" spans="1:11" ht="24" customHeight="1" x14ac:dyDescent="0.25">
      <c r="A322" s="229" t="s">
        <v>150</v>
      </c>
      <c r="B322" s="230"/>
      <c r="C322" s="230"/>
      <c r="D322" s="230"/>
      <c r="E322" s="231"/>
      <c r="F322" s="13">
        <f t="shared" ref="F322:K322" si="43">F323+F324+F325+F326</f>
        <v>845607.39</v>
      </c>
      <c r="G322" s="13">
        <f t="shared" si="43"/>
        <v>836000.55999999994</v>
      </c>
      <c r="H322" s="13"/>
      <c r="I322" s="16">
        <f t="shared" si="43"/>
        <v>0</v>
      </c>
      <c r="J322" s="13">
        <f t="shared" si="43"/>
        <v>0</v>
      </c>
      <c r="K322" s="13">
        <f t="shared" si="43"/>
        <v>0</v>
      </c>
    </row>
    <row r="323" spans="1:11" ht="25.5" customHeight="1" x14ac:dyDescent="0.25">
      <c r="A323" s="10"/>
      <c r="B323" s="232" t="s">
        <v>22</v>
      </c>
      <c r="C323" s="233"/>
      <c r="D323" s="234"/>
      <c r="E323" s="5"/>
      <c r="F323" s="13">
        <f t="shared" ref="F323:G325" si="44">F318+F249+F210+F177+F46</f>
        <v>52674.420000000006</v>
      </c>
      <c r="G323" s="13">
        <f t="shared" si="44"/>
        <v>51455.950000000004</v>
      </c>
      <c r="H323" s="13"/>
      <c r="I323" s="16">
        <f t="shared" ref="I323:K325" si="45">I318+I249+I210+I177+I46</f>
        <v>0</v>
      </c>
      <c r="J323" s="13">
        <f t="shared" si="45"/>
        <v>0</v>
      </c>
      <c r="K323" s="13">
        <f t="shared" si="45"/>
        <v>0</v>
      </c>
    </row>
    <row r="324" spans="1:11" ht="25.5" customHeight="1" x14ac:dyDescent="0.25">
      <c r="A324" s="10"/>
      <c r="B324" s="232" t="s">
        <v>23</v>
      </c>
      <c r="C324" s="233"/>
      <c r="D324" s="234"/>
      <c r="E324" s="5"/>
      <c r="F324" s="13">
        <f t="shared" si="44"/>
        <v>581103.89</v>
      </c>
      <c r="G324" s="13">
        <f t="shared" si="44"/>
        <v>580553.64</v>
      </c>
      <c r="H324" s="13"/>
      <c r="I324" s="16">
        <f t="shared" si="45"/>
        <v>0</v>
      </c>
      <c r="J324" s="13">
        <f t="shared" si="45"/>
        <v>0</v>
      </c>
      <c r="K324" s="13">
        <f t="shared" si="45"/>
        <v>0</v>
      </c>
    </row>
    <row r="325" spans="1:11" ht="25.5" customHeight="1" x14ac:dyDescent="0.25">
      <c r="A325" s="10"/>
      <c r="B325" s="232" t="s">
        <v>24</v>
      </c>
      <c r="C325" s="233"/>
      <c r="D325" s="234"/>
      <c r="E325" s="5"/>
      <c r="F325" s="13">
        <f t="shared" si="44"/>
        <v>211829.07999999996</v>
      </c>
      <c r="G325" s="13">
        <f t="shared" si="44"/>
        <v>203990.97</v>
      </c>
      <c r="H325" s="13"/>
      <c r="I325" s="16">
        <f t="shared" si="45"/>
        <v>0</v>
      </c>
      <c r="J325" s="13">
        <f t="shared" si="45"/>
        <v>0</v>
      </c>
      <c r="K325" s="13">
        <f t="shared" si="45"/>
        <v>0</v>
      </c>
    </row>
    <row r="326" spans="1:11" ht="25.5" customHeight="1" x14ac:dyDescent="0.25">
      <c r="A326" s="10"/>
      <c r="B326" s="232" t="s">
        <v>165</v>
      </c>
      <c r="C326" s="233"/>
      <c r="D326" s="234"/>
      <c r="E326" s="5"/>
      <c r="F326" s="13">
        <f>F252+F213+F180+F49</f>
        <v>0</v>
      </c>
      <c r="G326" s="13">
        <f>G252+G213+G180+G49</f>
        <v>0</v>
      </c>
      <c r="H326" s="13"/>
      <c r="I326" s="16">
        <f>I252+I213+I180+I49</f>
        <v>0</v>
      </c>
      <c r="J326" s="13">
        <f>J252+J213+J180+J49</f>
        <v>0</v>
      </c>
      <c r="K326" s="13">
        <f>K252+K213+K180+K49</f>
        <v>0</v>
      </c>
    </row>
    <row r="327" spans="1:11" x14ac:dyDescent="0.25">
      <c r="A327" s="1"/>
      <c r="I327" s="15">
        <f>I323+I324+I325</f>
        <v>0</v>
      </c>
    </row>
  </sheetData>
  <mergeCells count="350">
    <mergeCell ref="I283:I284"/>
    <mergeCell ref="J283:J284"/>
    <mergeCell ref="J243:J244"/>
    <mergeCell ref="I233:I234"/>
    <mergeCell ref="J233:J234"/>
    <mergeCell ref="F258:G258"/>
    <mergeCell ref="I258:J258"/>
    <mergeCell ref="I259:J259"/>
    <mergeCell ref="H258:H259"/>
    <mergeCell ref="H265:H282"/>
    <mergeCell ref="E293:E305"/>
    <mergeCell ref="I285:I292"/>
    <mergeCell ref="J285:J292"/>
    <mergeCell ref="K39:K41"/>
    <mergeCell ref="E166:E170"/>
    <mergeCell ref="B209:D209"/>
    <mergeCell ref="D188:D194"/>
    <mergeCell ref="C188:C194"/>
    <mergeCell ref="C195:C196"/>
    <mergeCell ref="C197:C204"/>
    <mergeCell ref="C205:C208"/>
    <mergeCell ref="B197:B198"/>
    <mergeCell ref="B203:B204"/>
    <mergeCell ref="D195:D196"/>
    <mergeCell ref="B199:B200"/>
    <mergeCell ref="C81:C83"/>
    <mergeCell ref="B45:C45"/>
    <mergeCell ref="B47:C47"/>
    <mergeCell ref="B48:C48"/>
    <mergeCell ref="I99:I100"/>
    <mergeCell ref="J99:J100"/>
    <mergeCell ref="I86:I94"/>
    <mergeCell ref="B248:D248"/>
    <mergeCell ref="B220:B221"/>
    <mergeCell ref="I195:I196"/>
    <mergeCell ref="J195:J196"/>
    <mergeCell ref="E26:E27"/>
    <mergeCell ref="F26:F27"/>
    <mergeCell ref="G26:G27"/>
    <mergeCell ref="E28:E30"/>
    <mergeCell ref="F28:F30"/>
    <mergeCell ref="G28:G30"/>
    <mergeCell ref="G75:G77"/>
    <mergeCell ref="D59:D65"/>
    <mergeCell ref="E131:E141"/>
    <mergeCell ref="E106:E130"/>
    <mergeCell ref="E56:E58"/>
    <mergeCell ref="D99:D100"/>
    <mergeCell ref="D81:D83"/>
    <mergeCell ref="D70:D72"/>
    <mergeCell ref="E75:E77"/>
    <mergeCell ref="F75:F77"/>
    <mergeCell ref="A75:A78"/>
    <mergeCell ref="B75:B78"/>
    <mergeCell ref="A186:A187"/>
    <mergeCell ref="B186:B187"/>
    <mergeCell ref="A188:A192"/>
    <mergeCell ref="A101:A102"/>
    <mergeCell ref="B81:B83"/>
    <mergeCell ref="A197:A198"/>
    <mergeCell ref="B188:B192"/>
    <mergeCell ref="A106:A130"/>
    <mergeCell ref="A131:A141"/>
    <mergeCell ref="A321:K321"/>
    <mergeCell ref="D307:D308"/>
    <mergeCell ref="C293:C305"/>
    <mergeCell ref="C285:C292"/>
    <mergeCell ref="C266:C284"/>
    <mergeCell ref="A277:A278"/>
    <mergeCell ref="B319:D319"/>
    <mergeCell ref="B320:D320"/>
    <mergeCell ref="A307:A308"/>
    <mergeCell ref="B307:B308"/>
    <mergeCell ref="B317:D317"/>
    <mergeCell ref="B318:D318"/>
    <mergeCell ref="A281:A282"/>
    <mergeCell ref="A269:A270"/>
    <mergeCell ref="B269:B270"/>
    <mergeCell ref="A266:A267"/>
    <mergeCell ref="E285:E292"/>
    <mergeCell ref="D293:D305"/>
    <mergeCell ref="I293:I305"/>
    <mergeCell ref="J293:J305"/>
    <mergeCell ref="C307:C308"/>
    <mergeCell ref="I311:I312"/>
    <mergeCell ref="J311:J312"/>
    <mergeCell ref="C313:C315"/>
    <mergeCell ref="A199:A200"/>
    <mergeCell ref="B266:B267"/>
    <mergeCell ref="D266:D282"/>
    <mergeCell ref="D285:D292"/>
    <mergeCell ref="A311:A312"/>
    <mergeCell ref="B311:B312"/>
    <mergeCell ref="C311:C312"/>
    <mergeCell ref="D311:D312"/>
    <mergeCell ref="B281:B282"/>
    <mergeCell ref="D258:D259"/>
    <mergeCell ref="A279:A280"/>
    <mergeCell ref="B279:B280"/>
    <mergeCell ref="B277:B278"/>
    <mergeCell ref="B275:B276"/>
    <mergeCell ref="A275:A276"/>
    <mergeCell ref="A273:A274"/>
    <mergeCell ref="B273:B274"/>
    <mergeCell ref="A271:A272"/>
    <mergeCell ref="B271:B272"/>
    <mergeCell ref="A220:A221"/>
    <mergeCell ref="A222:A226"/>
    <mergeCell ref="A229:A230"/>
    <mergeCell ref="D246:D247"/>
    <mergeCell ref="A260:A265"/>
    <mergeCell ref="A9:K9"/>
    <mergeCell ref="A93:A94"/>
    <mergeCell ref="B93:B94"/>
    <mergeCell ref="A195:A196"/>
    <mergeCell ref="B195:B196"/>
    <mergeCell ref="A84:A87"/>
    <mergeCell ref="B84:B87"/>
    <mergeCell ref="A88:A89"/>
    <mergeCell ref="B88:B89"/>
    <mergeCell ref="A91:A92"/>
    <mergeCell ref="B91:B92"/>
    <mergeCell ref="A177:D177"/>
    <mergeCell ref="A178:D178"/>
    <mergeCell ref="A179:D179"/>
    <mergeCell ref="A171:A172"/>
    <mergeCell ref="A174:A175"/>
    <mergeCell ref="D26:D30"/>
    <mergeCell ref="K12:K15"/>
    <mergeCell ref="I12:J13"/>
    <mergeCell ref="I14:J14"/>
    <mergeCell ref="F12:G13"/>
    <mergeCell ref="E193:E194"/>
    <mergeCell ref="D132:D141"/>
    <mergeCell ref="D106:D130"/>
    <mergeCell ref="K195:K196"/>
    <mergeCell ref="D197:D198"/>
    <mergeCell ref="D205:D208"/>
    <mergeCell ref="F186:G186"/>
    <mergeCell ref="I186:J186"/>
    <mergeCell ref="I187:J187"/>
    <mergeCell ref="B260:B264"/>
    <mergeCell ref="C260:C265"/>
    <mergeCell ref="D260:D265"/>
    <mergeCell ref="B249:D249"/>
    <mergeCell ref="B255:K255"/>
    <mergeCell ref="E258:E259"/>
    <mergeCell ref="B251:D251"/>
    <mergeCell ref="B252:D252"/>
    <mergeCell ref="B250:D250"/>
    <mergeCell ref="K258:K260"/>
    <mergeCell ref="I265:I282"/>
    <mergeCell ref="J265:J282"/>
    <mergeCell ref="F259:G259"/>
    <mergeCell ref="C256:K256"/>
    <mergeCell ref="C257:K257"/>
    <mergeCell ref="D220:D221"/>
    <mergeCell ref="B222:B226"/>
    <mergeCell ref="D238:D239"/>
    <mergeCell ref="A233:A234"/>
    <mergeCell ref="B231:B232"/>
    <mergeCell ref="D228:D232"/>
    <mergeCell ref="D235:D237"/>
    <mergeCell ref="C228:C232"/>
    <mergeCell ref="C233:C234"/>
    <mergeCell ref="D233:D234"/>
    <mergeCell ref="C235:C240"/>
    <mergeCell ref="D222:D227"/>
    <mergeCell ref="B233:B234"/>
    <mergeCell ref="A258:A259"/>
    <mergeCell ref="B258:B259"/>
    <mergeCell ref="C258:C259"/>
    <mergeCell ref="A201:A202"/>
    <mergeCell ref="A203:A204"/>
    <mergeCell ref="B212:D212"/>
    <mergeCell ref="B213:D213"/>
    <mergeCell ref="A238:A239"/>
    <mergeCell ref="B238:B239"/>
    <mergeCell ref="A246:A247"/>
    <mergeCell ref="B246:B247"/>
    <mergeCell ref="C243:C247"/>
    <mergeCell ref="B229:B230"/>
    <mergeCell ref="A231:A232"/>
    <mergeCell ref="B217:K217"/>
    <mergeCell ref="E220:E221"/>
    <mergeCell ref="B210:D210"/>
    <mergeCell ref="B211:D211"/>
    <mergeCell ref="C218:K218"/>
    <mergeCell ref="C219:K219"/>
    <mergeCell ref="F221:G221"/>
    <mergeCell ref="F220:G220"/>
    <mergeCell ref="I220:J220"/>
    <mergeCell ref="I221:J221"/>
    <mergeCell ref="K220:K222"/>
    <mergeCell ref="I243:I244"/>
    <mergeCell ref="C222:C227"/>
    <mergeCell ref="B324:D324"/>
    <mergeCell ref="B325:D325"/>
    <mergeCell ref="B326:D326"/>
    <mergeCell ref="F14:G14"/>
    <mergeCell ref="A53:K53"/>
    <mergeCell ref="A56:A58"/>
    <mergeCell ref="B56:B58"/>
    <mergeCell ref="C56:C58"/>
    <mergeCell ref="D56:D58"/>
    <mergeCell ref="A45:A49"/>
    <mergeCell ref="B49:C49"/>
    <mergeCell ref="E45:E48"/>
    <mergeCell ref="D12:D14"/>
    <mergeCell ref="E12:E14"/>
    <mergeCell ref="A24:A25"/>
    <mergeCell ref="B24:B25"/>
    <mergeCell ref="A12:A14"/>
    <mergeCell ref="B12:B14"/>
    <mergeCell ref="B313:B315"/>
    <mergeCell ref="A313:A315"/>
    <mergeCell ref="D313:D315"/>
    <mergeCell ref="A322:E322"/>
    <mergeCell ref="B323:D323"/>
    <mergeCell ref="A31:A32"/>
    <mergeCell ref="B31:B32"/>
    <mergeCell ref="A15:A19"/>
    <mergeCell ref="B15:B19"/>
    <mergeCell ref="C15:C21"/>
    <mergeCell ref="C24:C33"/>
    <mergeCell ref="A26:A30"/>
    <mergeCell ref="B26:B30"/>
    <mergeCell ref="A39:A40"/>
    <mergeCell ref="D73:D78"/>
    <mergeCell ref="A143:A163"/>
    <mergeCell ref="A166:A170"/>
    <mergeCell ref="B99:B100"/>
    <mergeCell ref="A99:A100"/>
    <mergeCell ref="A69:A70"/>
    <mergeCell ref="B69:B70"/>
    <mergeCell ref="A71:A72"/>
    <mergeCell ref="B71:B72"/>
    <mergeCell ref="A73:A74"/>
    <mergeCell ref="B73:B74"/>
    <mergeCell ref="A81:A83"/>
    <mergeCell ref="A103:A104"/>
    <mergeCell ref="C4:J6"/>
    <mergeCell ref="C10:K10"/>
    <mergeCell ref="C11:K11"/>
    <mergeCell ref="C54:K54"/>
    <mergeCell ref="C55:K55"/>
    <mergeCell ref="B184:C184"/>
    <mergeCell ref="B185:C185"/>
    <mergeCell ref="D184:K184"/>
    <mergeCell ref="D185:K185"/>
    <mergeCell ref="D166:D169"/>
    <mergeCell ref="C166:C170"/>
    <mergeCell ref="C171:C175"/>
    <mergeCell ref="C12:C14"/>
    <mergeCell ref="F57:G57"/>
    <mergeCell ref="B171:B172"/>
    <mergeCell ref="D171:D172"/>
    <mergeCell ref="B39:B40"/>
    <mergeCell ref="D39:D40"/>
    <mergeCell ref="D15:D21"/>
    <mergeCell ref="F56:G56"/>
    <mergeCell ref="I56:J56"/>
    <mergeCell ref="I57:J57"/>
    <mergeCell ref="K56:K58"/>
    <mergeCell ref="D143:D165"/>
    <mergeCell ref="H12:H13"/>
    <mergeCell ref="H14:H15"/>
    <mergeCell ref="A22:A23"/>
    <mergeCell ref="B22:B23"/>
    <mergeCell ref="C22:C23"/>
    <mergeCell ref="D22:D23"/>
    <mergeCell ref="E22:E23"/>
    <mergeCell ref="F22:F23"/>
    <mergeCell ref="G22:G23"/>
    <mergeCell ref="H293:H305"/>
    <mergeCell ref="H311:H312"/>
    <mergeCell ref="H195:H196"/>
    <mergeCell ref="H34:H37"/>
    <mergeCell ref="H39:H41"/>
    <mergeCell ref="A66:A68"/>
    <mergeCell ref="B66:B68"/>
    <mergeCell ref="C66:C68"/>
    <mergeCell ref="D66:D68"/>
    <mergeCell ref="E66:E68"/>
    <mergeCell ref="F66:F68"/>
    <mergeCell ref="G66:G68"/>
    <mergeCell ref="H56:H57"/>
    <mergeCell ref="A60:A63"/>
    <mergeCell ref="B59:B63"/>
    <mergeCell ref="C59:C65"/>
    <mergeCell ref="A41:A42"/>
    <mergeCell ref="C35:C44"/>
    <mergeCell ref="D45:D48"/>
    <mergeCell ref="B46:C46"/>
    <mergeCell ref="D186:D187"/>
    <mergeCell ref="E186:E187"/>
    <mergeCell ref="D174:D175"/>
    <mergeCell ref="A176:D176"/>
    <mergeCell ref="B42:B43"/>
    <mergeCell ref="D42:D44"/>
    <mergeCell ref="H42:H43"/>
    <mergeCell ref="H86:H94"/>
    <mergeCell ref="H99:H100"/>
    <mergeCell ref="H171:H172"/>
    <mergeCell ref="H186:H187"/>
    <mergeCell ref="F187:G187"/>
    <mergeCell ref="B174:B175"/>
    <mergeCell ref="A180:D180"/>
    <mergeCell ref="A183:K183"/>
    <mergeCell ref="I171:I172"/>
    <mergeCell ref="J171:J172"/>
    <mergeCell ref="K186:K188"/>
    <mergeCell ref="C186:C187"/>
    <mergeCell ref="C143:C163"/>
    <mergeCell ref="C99:C100"/>
    <mergeCell ref="C106:C130"/>
    <mergeCell ref="C131:C141"/>
    <mergeCell ref="I42:I43"/>
    <mergeCell ref="J42:J43"/>
    <mergeCell ref="K86:K94"/>
    <mergeCell ref="A95:A97"/>
    <mergeCell ref="B95:B97"/>
    <mergeCell ref="E200:E201"/>
    <mergeCell ref="F200:F201"/>
    <mergeCell ref="G200:G201"/>
    <mergeCell ref="H220:H221"/>
    <mergeCell ref="H233:H234"/>
    <mergeCell ref="H243:H244"/>
    <mergeCell ref="C69:C78"/>
    <mergeCell ref="E143:E165"/>
    <mergeCell ref="D199:D204"/>
    <mergeCell ref="H76:H77"/>
    <mergeCell ref="C95:C98"/>
    <mergeCell ref="D95:D97"/>
    <mergeCell ref="E95:E97"/>
    <mergeCell ref="F95:F97"/>
    <mergeCell ref="G95:G97"/>
    <mergeCell ref="D84:D94"/>
    <mergeCell ref="C84:C94"/>
    <mergeCell ref="C220:C221"/>
    <mergeCell ref="K82:K83"/>
    <mergeCell ref="H96:H98"/>
    <mergeCell ref="I96:I98"/>
    <mergeCell ref="J96:J98"/>
    <mergeCell ref="D101:D103"/>
    <mergeCell ref="C101:C103"/>
    <mergeCell ref="H101:H103"/>
    <mergeCell ref="I101:I103"/>
    <mergeCell ref="J101:J103"/>
    <mergeCell ref="J86:J94"/>
  </mergeCells>
  <pageMargins left="0.31496062992125984" right="0.31496062992125984" top="0.35433070866141736" bottom="0.35433070866141736" header="0" footer="0"/>
  <pageSetup paperSize="9" scale="48" orientation="landscape" horizontalDpi="0" verticalDpi="0" r:id="rId1"/>
  <rowBreaks count="10" manualBreakCount="10">
    <brk id="28" max="10" man="1"/>
    <brk id="50" max="16383" man="1"/>
    <brk id="76" max="10" man="1"/>
    <brk id="104" max="9" man="1"/>
    <brk id="181" max="16383" man="1"/>
    <brk id="213" max="16383" man="1"/>
    <brk id="237" max="12" man="1"/>
    <brk id="254" max="16383" man="1"/>
    <brk id="272" max="12" man="1"/>
    <brk id="2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2025-02-06T03:52:58Z</dcterms:modified>
</cp:coreProperties>
</file>