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Лист1!$3:$3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8" i="1"/>
  <c r="F132"/>
  <c r="F133"/>
  <c r="F110"/>
  <c r="F112"/>
  <c r="F111"/>
  <c r="F113"/>
  <c r="F31"/>
  <c r="B8"/>
  <c r="B135"/>
  <c r="F135" s="1"/>
  <c r="B5"/>
  <c r="B101"/>
  <c r="B87"/>
  <c r="B63"/>
  <c r="F62"/>
  <c r="F11"/>
  <c r="F86"/>
  <c r="F85" l="1"/>
  <c r="F46"/>
  <c r="F59"/>
  <c r="F45"/>
  <c r="F44"/>
  <c r="F58"/>
  <c r="F42"/>
  <c r="F41"/>
  <c r="F49"/>
  <c r="F57"/>
  <c r="F56"/>
  <c r="F55"/>
  <c r="F51"/>
  <c r="F137"/>
  <c r="F48"/>
  <c r="F47"/>
  <c r="F127"/>
  <c r="F126"/>
  <c r="F100"/>
  <c r="F84"/>
  <c r="F82"/>
  <c r="F99"/>
  <c r="F15"/>
  <c r="F14"/>
  <c r="F116"/>
  <c r="B114"/>
  <c r="B128" s="1"/>
  <c r="F123"/>
  <c r="B139"/>
  <c r="F80"/>
  <c r="F115"/>
  <c r="F35"/>
  <c r="F94"/>
  <c r="F79"/>
  <c r="F134"/>
  <c r="F136"/>
  <c r="F39" l="1"/>
  <c r="F98"/>
  <c r="F83"/>
  <c r="F77"/>
  <c r="F23"/>
  <c r="F22"/>
  <c r="F68"/>
  <c r="F69"/>
  <c r="F70"/>
  <c r="F71"/>
  <c r="F72"/>
  <c r="F73"/>
  <c r="F67"/>
  <c r="F105" l="1"/>
  <c r="F131"/>
  <c r="F130"/>
  <c r="H128"/>
  <c r="G128"/>
  <c r="G139"/>
  <c r="B16" l="1"/>
  <c r="F38" l="1"/>
  <c r="F37"/>
  <c r="F54"/>
  <c r="F53"/>
  <c r="F52"/>
  <c r="F95" l="1"/>
  <c r="F96"/>
  <c r="F30"/>
  <c r="F28"/>
  <c r="F91"/>
  <c r="F107"/>
  <c r="F138" l="1"/>
  <c r="F139" s="1"/>
  <c r="F78"/>
  <c r="F74"/>
  <c r="F125"/>
  <c r="F114"/>
  <c r="F43"/>
  <c r="F29"/>
  <c r="F66" l="1"/>
  <c r="F104"/>
  <c r="F25"/>
  <c r="F26"/>
  <c r="F27"/>
  <c r="F36"/>
  <c r="F24"/>
  <c r="F9"/>
  <c r="F50"/>
  <c r="F12"/>
  <c r="H139"/>
  <c r="F7"/>
  <c r="F106"/>
  <c r="F5"/>
  <c r="F124"/>
  <c r="F122"/>
  <c r="F121"/>
  <c r="F109" l="1"/>
  <c r="F93"/>
  <c r="F92"/>
  <c r="F76"/>
  <c r="F87" s="1"/>
  <c r="F75"/>
  <c r="I87" l="1"/>
  <c r="F40"/>
  <c r="F32"/>
  <c r="F34"/>
  <c r="F33"/>
  <c r="F97"/>
  <c r="F101" s="1"/>
  <c r="F120"/>
  <c r="F119"/>
  <c r="F118"/>
  <c r="F117"/>
  <c r="F128" l="1"/>
  <c r="F63"/>
  <c r="F145"/>
  <c r="G63"/>
  <c r="G143" s="1"/>
  <c r="H63"/>
  <c r="H143" s="1"/>
  <c r="F146" l="1"/>
  <c r="G16" l="1"/>
  <c r="H16"/>
  <c r="F13"/>
  <c r="F10"/>
  <c r="F8"/>
  <c r="F6"/>
  <c r="F4"/>
  <c r="F143"/>
  <c r="B143"/>
  <c r="B148" s="1"/>
  <c r="F16" l="1"/>
  <c r="F148" s="1"/>
</calcChain>
</file>

<file path=xl/sharedStrings.xml><?xml version="1.0" encoding="utf-8"?>
<sst xmlns="http://schemas.openxmlformats.org/spreadsheetml/2006/main" count="469" uniqueCount="231">
  <si>
    <t>Муниципальная программа "Развитие жилищно-коммунального хозяйства в муниципальном образовании "город Северобайкальск"</t>
  </si>
  <si>
    <t>Муниципальная программа "Благоустройство территории муниципального образования "город Северобайкальск"</t>
  </si>
  <si>
    <t>Муниципальная программа "Развитие физической культуры и спорта в муниципальном образовании "город Северобайкальск"</t>
  </si>
  <si>
    <t>ИТОГО по МКУ "КУГХ"</t>
  </si>
  <si>
    <t>МКУ "КУГХ"</t>
  </si>
  <si>
    <t xml:space="preserve">Муниципальная программа "Развитие образования в муниципальном образовании "город Северобайкальск" </t>
  </si>
  <si>
    <t>ИТОГО по Управлению образования</t>
  </si>
  <si>
    <t>Муниципальная программа "Развитие отрасли "Культура" и средств массовой информации в муниципальном образовании "город Северобайкальск"</t>
  </si>
  <si>
    <t>ИТОГО по Управлению культуры</t>
  </si>
  <si>
    <t>ИТОГО по Администрации</t>
  </si>
  <si>
    <t>ИТОГО по Финансовому управлению</t>
  </si>
  <si>
    <t>ВСЕГО РАСХОДОВ</t>
  </si>
  <si>
    <t>ДЕФИЦИТ (ПРОФИЦИТ)</t>
  </si>
  <si>
    <t xml:space="preserve">Сумма </t>
  </si>
  <si>
    <t>Мероприятие, соглашение, программа</t>
  </si>
  <si>
    <t xml:space="preserve">Доп ассигнования </t>
  </si>
  <si>
    <t>Доходы</t>
  </si>
  <si>
    <t>Сумма</t>
  </si>
  <si>
    <t>Основание</t>
  </si>
  <si>
    <t>Источник</t>
  </si>
  <si>
    <t>Обоснование</t>
  </si>
  <si>
    <t>2025  год</t>
  </si>
  <si>
    <t>2026 год</t>
  </si>
  <si>
    <t>2027 год</t>
  </si>
  <si>
    <t>Увеличение доходов</t>
  </si>
  <si>
    <t xml:space="preserve">Примечание </t>
  </si>
  <si>
    <t>Межбюджетные трансферты из вышестоящих бюджетов</t>
  </si>
  <si>
    <t xml:space="preserve">ИТОГО доходы: </t>
  </si>
  <si>
    <t>ГРБС/МП</t>
  </si>
  <si>
    <t xml:space="preserve">Управление образования </t>
  </si>
  <si>
    <t>Управление культуры</t>
  </si>
  <si>
    <t xml:space="preserve">Администрация </t>
  </si>
  <si>
    <t>ПРИЛОЖЕНИЕ  К ПОЯСНИТЕЛЬНОЙ ЗАПИСКЕ  ПО ВНЕСЕНИЮ ИЗМЕНЕНИЙ В БЮДЖЕТ ПО ДОХОДАМ И РАСХОДАМ НА 2025-2027 ГОДЫ</t>
  </si>
  <si>
    <t>Финансовое управление</t>
  </si>
  <si>
    <t>Администрация (непрограммные расходы)</t>
  </si>
  <si>
    <t>Муниципальная программа "Защита от чрезвычайных ситуаций территории муниципального образования "город Северобайкальск"</t>
  </si>
  <si>
    <t>Муниципальная программа «Переселение граждан из аварийного жилищного фонда и улучшение жилищных условий населения в муниципальном образовании «город Северобайкальск»</t>
  </si>
  <si>
    <t xml:space="preserve">  Муниципальная программа "Комплексное развитие транспортной инфраструктуры муниципального образования «город Северобайкальск"</t>
  </si>
  <si>
    <t>МКУ КГХ (непрограммные расходы)</t>
  </si>
  <si>
    <t>Муниципальная программа "Комплексное развитие транспортной инфраструктуры муниципального образования «город Северобайкальск"</t>
  </si>
  <si>
    <t xml:space="preserve">  Муниципальная программа "Управление муниципальным имуществом в муниципальном образовании "город Северобайкальск"</t>
  </si>
  <si>
    <t xml:space="preserve">    Муниципальная программа "Управление муниципальным имуществом в муниципальном образовании "город Северобайкальск"</t>
  </si>
  <si>
    <t>Распоряжение от 21.04.2025г №237</t>
  </si>
  <si>
    <t>перераспределение б/а</t>
  </si>
  <si>
    <t>Распоряжение от 12.05.2025 №261</t>
  </si>
  <si>
    <t xml:space="preserve">    Обеспечение мероприятий по переселению граждан из аварийного жилья в рамках Республиканской адресной программы по переселению граждан из аварийного жилищного фонда на территории Республики Бурятия</t>
  </si>
  <si>
    <t>пераспределение б/а</t>
  </si>
  <si>
    <t>Мероприятия по сносу аварийного жилья после расселения</t>
  </si>
  <si>
    <t>Модернизация объектов коммунальной инфраструктуры</t>
  </si>
  <si>
    <t xml:space="preserve">  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</t>
  </si>
  <si>
    <t>Распоряжение от 14.05.2025 №269</t>
  </si>
  <si>
    <t>Повышение средней зп работников муниципальных учреждений культуры</t>
  </si>
  <si>
    <t>фин.помощь</t>
  </si>
  <si>
    <t>Уведомление отраслевого министерства</t>
  </si>
  <si>
    <t>Администрирование  по отлову, транспортировке и содержанию безнадзорных домашних животных</t>
  </si>
  <si>
    <t>Отлов, транспортировка и содержание безнадзорных домашних животных</t>
  </si>
  <si>
    <t>Уведомления отраслевого министерства</t>
  </si>
  <si>
    <t>Летний отдых (ТЖС, лагеря с дневным прибваанием, администрирование)</t>
  </si>
  <si>
    <t>Субсидия на исполнение расходных обязательств (МРОТ с 01.01.2025 г)</t>
  </si>
  <si>
    <t>Финансирование дошкольных образовательных учреждений в части реализации ими дошкольного образования</t>
  </si>
  <si>
    <t>Финансовое обеспечение получения начального, общего, основного общего, среднего общего образования в муниципальных общеобразовательных учреждениях (организациях)</t>
  </si>
  <si>
    <t xml:space="preserve">Обеспечение выплат ежемесячного денежного вознагражденияы советникам директоров по воспитанию и взаимодействию с детскими общественными объеденениями муниципальных общеобразовательных организаций </t>
  </si>
  <si>
    <t>Расходы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</si>
  <si>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Мероприятия по организации горячего питания обучающихся, получающих основное общее, среднее общее образование в муниципальных образовательных организациях</t>
  </si>
  <si>
    <t>Увеличение фонда оплаты труда педагогических работников муниципальных учреждений (организаций) дополнительного образования</t>
  </si>
  <si>
    <t>Содержание спорт инструкторов</t>
  </si>
  <si>
    <t>Уведомление отраслевого министрества</t>
  </si>
  <si>
    <t>Субсидии на государственную поддержку отрасли культуры (комплектование книжных фондов библиотек )</t>
  </si>
  <si>
    <t>Уведомления отраслевых министерств</t>
  </si>
  <si>
    <t>Администрация (АХУ)</t>
  </si>
  <si>
    <t>решение сессии</t>
  </si>
  <si>
    <t>экономия расходов по торгам (программное обеспечение, офисная бумага, хозяйственные товары, услуги охраны)</t>
  </si>
  <si>
    <t>текущее содержание учреждения и общехозяйственные нужды</t>
  </si>
  <si>
    <t>материальная помощь в связи с гибелью участника СВО</t>
  </si>
  <si>
    <t>перераспределение средств резервного фонда</t>
  </si>
  <si>
    <t>Разработка проектно-сметной документации</t>
  </si>
  <si>
    <t>Содержание дорог общего пользования местного значения и сооружений на них</t>
  </si>
  <si>
    <t>Распоряжение от 28.04.2025 № 244</t>
  </si>
  <si>
    <t>Укрепление МТБ детские сады</t>
  </si>
  <si>
    <t>Укрепление МТБ школы</t>
  </si>
  <si>
    <t>Укрепление МТБ доп образование</t>
  </si>
  <si>
    <t>резервные средства</t>
  </si>
  <si>
    <t>Распоряжение от 28.04.2025г №245</t>
  </si>
  <si>
    <t>Налог на доходы физических лиц</t>
  </si>
  <si>
    <t>фактическое поступление</t>
  </si>
  <si>
    <t>Госпошлина</t>
  </si>
  <si>
    <t>ожидаемое поступление</t>
  </si>
  <si>
    <t>Доходы, получаемые в виде арендной платы за земельные участки</t>
  </si>
  <si>
    <t>Плата за негативное воздействие на окружающую среду</t>
  </si>
  <si>
    <t>Общественная инфраструктура</t>
  </si>
  <si>
    <t>исполнительские сборы по исполнительным производствам (система оповещения населения, ремонт путепровода, приведение в соответствие площадокнакопления ТКО, установление границ лесничества на землях, находящихся в собственности МО, предоставление помещения по договору социального найма, освобождение земельного участка, рекультивация земель карьера ПГС)</t>
  </si>
  <si>
    <t>дополнительные б/а</t>
  </si>
  <si>
    <t>государственная экспертиза ПСД "Капитальный ремонт ДК "Байкал"</t>
  </si>
  <si>
    <t>дополнительные ассигнования</t>
  </si>
  <si>
    <t>софинансирование 3% к субсидии РБ(1 299 830,0 руб.) на повышение з/п работников муниципальных учреждений культуры</t>
  </si>
  <si>
    <t>Представление КСК от 15.04.2025</t>
  </si>
  <si>
    <t>Прочие доходы от компенсации затрат государства (УО)</t>
  </si>
  <si>
    <t>восстановление резервных средств</t>
  </si>
  <si>
    <t>МП "Развитие физической культуры и спорта в муниципальном образовании "город Северобайкальск"</t>
  </si>
  <si>
    <t>обучение муниципальных служащих, сотрудников ОМСУ,АХУ</t>
  </si>
  <si>
    <t>Администрация (АХУ- непрограммные расходы)</t>
  </si>
  <si>
    <t>замена окон в здании Администрации</t>
  </si>
  <si>
    <t>коммунальные услуги</t>
  </si>
  <si>
    <t>Доходы от аренды имущества (АХУ)</t>
  </si>
  <si>
    <t>Доходы от оказания платных услуг и компенсации затрат государства</t>
  </si>
  <si>
    <t>разработка проекта зоны санитарной охраны (для 7 скважин) на левом берегу  реки Тыя</t>
  </si>
  <si>
    <t>Муниципальная программа "Градостроительная деятельность в муниципальном образовании "город Северобайкальск"</t>
  </si>
  <si>
    <t>Письмо МКУ "КУГХ" от 20.05.2025 №1164</t>
  </si>
  <si>
    <t>Письмо МКУ "КУГХ" от 22.04.2025 № 971</t>
  </si>
  <si>
    <t xml:space="preserve">внесение изменений в документацию территориального планирования и градостроительного зонирования МО </t>
  </si>
  <si>
    <t>софинансирование субсидии РБ (5 042 189,0 руб.) внесение изменений в документацию территориального планирования и градостроительного зонирования МО (3%)</t>
  </si>
  <si>
    <t>Письмо МКУ "КУГХ" от 20.05.2025 №1165</t>
  </si>
  <si>
    <t>Письмо АХУ от 16.05.2025 №52</t>
  </si>
  <si>
    <t>Письмо АХУ от 16.05.2025 №54</t>
  </si>
  <si>
    <t>Письмо УО от 14.05.2025 № 822 Представление МФ РБ согласно акта проверки (возврат выплаты вознаграждения за классное руководство)</t>
  </si>
  <si>
    <t>Распоряжение от 25.04.2025 № 243</t>
  </si>
  <si>
    <t>Распоряжение администрации от 06.03.2025 №120</t>
  </si>
  <si>
    <t>Мероприятия по обеспечению надежной и устойчивой организации теплоснабжения на территории муниципальных районов, городских округов (местный бюджет)- восстановление средств</t>
  </si>
  <si>
    <t>дополнительные б/а на проведение городских культурно-массовых мероприятий (фактические расходы)</t>
  </si>
  <si>
    <t>Распоряжение администрации от 19.05.2025 №282</t>
  </si>
  <si>
    <t>Мероприятия по благоустройству и содержанию общественных, дворовых территорий города</t>
  </si>
  <si>
    <t>Прочие мероприятия по благоустройству</t>
  </si>
  <si>
    <t>Распоряжение от 19.05.2025г №283</t>
  </si>
  <si>
    <t>Распоряжение от 19.05.2025 №283</t>
  </si>
  <si>
    <t>Местная доля софинансирования 3% по субсидии на исполнение расходных обязательств (МРОТ с 01.01.2025 г)</t>
  </si>
  <si>
    <t>Распоряжение администрации от 21.05.2025 №288</t>
  </si>
  <si>
    <t>Осуществление мероприятий, связанных с владением пользованием и распоряжением имуществом, находящимся в муниципальной собственности</t>
  </si>
  <si>
    <t>Осуществление мероприятий по оценке недвижимости, признание прав и регулирование отношений по муниципальной собственности</t>
  </si>
  <si>
    <t>Письмо УО от 21.05.2025 № 894</t>
  </si>
  <si>
    <t>Софинансирование к субсидии РБ (3%) на увеличение фондов оплаты труда педагогов доп. образования,субсидии на содержание спортинструкторов, субсидии на оплату труда МОП общеобразовательных школ</t>
  </si>
  <si>
    <t>перерасапределение б/а</t>
  </si>
  <si>
    <t>Письмо УК от 22.05.2024 № 241</t>
  </si>
  <si>
    <t>Дополнительная потребность по з/п обслуживающий персонал общеобразовательных школ (фактическое совмещение 8%)</t>
  </si>
  <si>
    <t>Письмо УК от 30.05.2025 № 253</t>
  </si>
  <si>
    <t xml:space="preserve">уточнение потребности по з/п ДШИ </t>
  </si>
  <si>
    <t>Письмо УК от 12.05.2025 № 220</t>
  </si>
  <si>
    <t>перераспределение резервных средств на з/п  на УК, УО, Администрацию (софинансирование 3% к субсиии РБ - МРОТ с 01.01.2025)</t>
  </si>
  <si>
    <t>перераспределение средств резервного фонда на з/п (софинансирование 3% к субсидии РО - МРОТ с 01.01.2025)</t>
  </si>
  <si>
    <t>Письмо Администрации от 02.06.2025 № 158</t>
  </si>
  <si>
    <t>перераспределение на АХУ для выполнения требований ФСТЭК России и бесперебойного функционирования Системы 112</t>
  </si>
  <si>
    <t>выполнение требований ФСТЭК России и бесперебойного функционирования Системы 112</t>
  </si>
  <si>
    <t>Письмо Администрации от 02.06.2025 № 157</t>
  </si>
  <si>
    <t>возврат средств на обучение уволенного работника направить на те же цели</t>
  </si>
  <si>
    <t>Письмо Администрации от 02.06.2025 № 159</t>
  </si>
  <si>
    <t>Постановление Четвертого Арбитражного суда от 19.05.2025 по делу № А10-4039/2022 ( компенсация за передаваемое имущество МП "Байкалводоканал")</t>
  </si>
  <si>
    <t>Письмо Администрации от 05.05.2025 № 128</t>
  </si>
  <si>
    <t>Письмо Управления делами от 22.04.2025 б/н</t>
  </si>
  <si>
    <t>Письмо МКУ "АХУ" от 16.05.2025 № 52</t>
  </si>
  <si>
    <t>Письмо МКУ "АХУ" от 16.05.2025 № 54</t>
  </si>
  <si>
    <t>Письмо УК от 14.05.2025 № 227</t>
  </si>
  <si>
    <t>Пожертвования ОАО "РЖД"</t>
  </si>
  <si>
    <t xml:space="preserve">Выписка из протокола от 25.04.2025 №4.1. заседания Комиссии ОАО "РЖД" по оказанию благотворительной и спонсорской помощи юр. и физ. лицам </t>
  </si>
  <si>
    <t>Содержание парка "Северное сияние"</t>
  </si>
  <si>
    <t>Прочие доходы от компенсации затрат государства</t>
  </si>
  <si>
    <t>Письмо Администрации от 02.06.2025 № 156, Распоряжение Администрации от 04.06.2025 № 315</t>
  </si>
  <si>
    <t xml:space="preserve">восстановление б/а на муниц. пенсию, ранее перераспределенных на административный штраф (50%) </t>
  </si>
  <si>
    <t>Письмо Администрации от 04.06.2025 № 165</t>
  </si>
  <si>
    <t>административные штрафы (ликвидация несанкционированной свалки перед гостиничным комплексом "Байкал Сервис", рекультивация лесного участка в 275 квартале, предоставление жилого помещения)</t>
  </si>
  <si>
    <t>Письмо УО от 04.06.2025 № 957</t>
  </si>
  <si>
    <t>Письмо МКУ "КУГХ" от 03.06.2025 № 1269</t>
  </si>
  <si>
    <t>Разработка рабочей документации по строительству линии уличного освещения (в том числе по существующим опорам) от ул. Мира до ул. 60 лет ВЛКСМ</t>
  </si>
  <si>
    <t>Содержание сетей уличного освещения</t>
  </si>
  <si>
    <t>дополнительные б/а на выплату заработной платы работникам ХИО, ЦБС, КДО (совмещение 15%)</t>
  </si>
  <si>
    <t>дополнительные б/а на выплату заработной платы работникам ДДУ, ДОП, ХСО, Радуга (совмещение 15%, компенсационные выплаты)</t>
  </si>
  <si>
    <t>дополнительные б/а на водоснабжение и водоотведение (рост тарифа) для учреждений образования</t>
  </si>
  <si>
    <t xml:space="preserve">Выписка из протокола от 25.04.2025 №4.1. заседания Комиссии ОАО "РЖД" по оказанию благотворительной и спонсорской помощи юр. и физ. лицам, Письмо МКУ "КУГХ" от 05.06.2025 № 1293 </t>
  </si>
  <si>
    <t>Письмо УК от 10.06.2025 № 278</t>
  </si>
  <si>
    <t>Письмо МКУ "АХУ" от 10.06.2025 № 62</t>
  </si>
  <si>
    <t>Письмо УО от 10.06.2025 № 977</t>
  </si>
  <si>
    <t>дополнительные б/а на водоснабжение и водоотведение (рост тарифа) для учреждений Культуры</t>
  </si>
  <si>
    <t>Письмо АХУ от 10.06.2025 № 63</t>
  </si>
  <si>
    <t xml:space="preserve">дополнительные б/а на водоснабжение и водоотведение (рост тарифа) </t>
  </si>
  <si>
    <t>передача б/а в связи с передачей абонентских номеров в МКУ "КУГХ" (связь)</t>
  </si>
  <si>
    <t>Письмо МКУ "КУГХ" от 11.06.2025 № 1352</t>
  </si>
  <si>
    <t>Письмо МКУ "КУГХ" от 11.06.2025 № 1353</t>
  </si>
  <si>
    <t>Уменьшение б/а по з/п (исключение ставки инженера в МКУ "КУГХ") и с вводом дополнительгной ставки инженера в МБУ "ССЗ"</t>
  </si>
  <si>
    <t>Ввод дополнительной ставки инженера</t>
  </si>
  <si>
    <t>Письмо МКУ "КУГХ" от 11.06.2025 № 1353, Протокол Администрации по кадровым вопросам от 10.06.2025 № 131</t>
  </si>
  <si>
    <t>Муниципальная программа "Развитие жилищно-коммунального хозяйства в муниципальном образовании "город Северобайкальск" подпрограмм " Осуществление надзора за строительством объектов капитального строительства и капитального ремоньта объектов муниц. собственности"</t>
  </si>
  <si>
    <t>Письмо МКУ "КУГХ" от 11.06.2025 № 1350</t>
  </si>
  <si>
    <t>Письмо МКУ "КУГХ" от 11.06.2025 № 1357</t>
  </si>
  <si>
    <t>Резервные средства перераспределить на новое учреждение - МКУ "Городская коммунальная служба" (заработная плата с начислениями)</t>
  </si>
  <si>
    <t>Письмо МКУ "КУГХ" от 11.06.2025 № 1354</t>
  </si>
  <si>
    <t>Новое учреждение - МКУ "Городская коммунальная служба" (заработная плата с начислениями)</t>
  </si>
  <si>
    <t>Б/а с мероприятия "Строительство и содержание дорог" МКУ "КУГХ" перераспеделить на МКУ Городская коммунальная служба"</t>
  </si>
  <si>
    <t>Новое учреждение - МКУ "Городская коммунальная служба" (заработная плата)</t>
  </si>
  <si>
    <t>Письмо МКУ "КУГХ" от 11.06.2025 № 1355</t>
  </si>
  <si>
    <t>Перераспределение б/а с благоустройства МКУ "КУГХ" на МКУ "Городская коммунальная служба</t>
  </si>
  <si>
    <t>Новое учреждение - МКУ "Городская коммунальная служба" (заработная плата с начислениями, прочие работы, услуги по благоустройству)</t>
  </si>
  <si>
    <t>Установка контейнерных площадок 8 шт., в том числе по решению суда по адресам: ул. Мира 49-5, ул. Ленинградская - Лесная 9, ул. Рабочая 38, ул. Первомайская, ул. Морских пехотинцев 5А, пер. Волжский, ул.Таежная 27, ул. Первопроходцев 5,</t>
  </si>
  <si>
    <t xml:space="preserve"> Письмо МКУ "КУГХ" от 11.06.2025 № 1351</t>
  </si>
  <si>
    <t>Перераспределение б/а в связи с передачей абонентских номеров  МКУ "АХУ" (связь)</t>
  </si>
  <si>
    <t>Дополнительные б/а в связи с передачей абонентских номеров  МКУ "АХУ" (связь)</t>
  </si>
  <si>
    <t>Приобретение программы Бюджет - Смарт (для финансирования нового учреждения)</t>
  </si>
  <si>
    <t>Охрана полигона ТКО май (частично) -декабрь. Ранее было предусмотрено на оплату за январь-май 1 352 733,72 руб.</t>
  </si>
  <si>
    <t>распоряжение</t>
  </si>
  <si>
    <t>предоставление лицензии Асгор- "Имущество" для администрирования земельных участков (проверка КСК)</t>
  </si>
  <si>
    <t>Письмо АХУ от 10.06.2025 № 64</t>
  </si>
  <si>
    <t>Письмо УО от 11.06.2025 № 981</t>
  </si>
  <si>
    <t>Письмо МКУ "КУГХ" от 11.06.2025 № 1349</t>
  </si>
  <si>
    <t>Инструментальная диагностика автомобильных дорог общего пользования</t>
  </si>
  <si>
    <t>Письмо МКУ "КГХ" от 11.06.2025 № 1348</t>
  </si>
  <si>
    <t>отсутствует источник, заявить на 2026-2028 годы</t>
  </si>
  <si>
    <t xml:space="preserve">Разработка схемы газоснабжения МО "город Северобайкальск" во исполнение Протокола совещания Минэнерго России от 12.02.2025 </t>
  </si>
  <si>
    <t>Письмо УО от 11.06.2025 № 989</t>
  </si>
  <si>
    <t>Участие команды МО "город Северобайкальск" в Республиканских зимних сельских играх</t>
  </si>
  <si>
    <t>Письмо УО от 26.05.2025 № 904</t>
  </si>
  <si>
    <t>Письмо УО от 16.06.2025 № 991</t>
  </si>
  <si>
    <t>МАОУ ДО "ШТЭО" (Парусная регата - 2025)</t>
  </si>
  <si>
    <t>Новое учреждение - МКУ "Городская коммунальная служба" (прочие услуги, заработная плата с начислениями)</t>
  </si>
  <si>
    <t>уменьшение доходов</t>
  </si>
  <si>
    <t>Возврат возврат МБТ на выплаты вознаграждения за классное руководство</t>
  </si>
  <si>
    <t>Письмо УК от 10.06.2025 № 279</t>
  </si>
  <si>
    <t xml:space="preserve">б/а на капитальный ремонт дорог и ремонт дворовых территорий </t>
  </si>
  <si>
    <t xml:space="preserve">выполнение работ по диагностике автомобильных дорог для подтверждения лостижения целевого показателя "Доля протяженности дорожной сети городской агломерации, соответствующей нормативным требованиям транспортно- эксплуатационному состоянию,%"   </t>
  </si>
  <si>
    <t>Содержание автомобильных дорог общего пользования местного значения, в том числе обеспечение безопасности дорожного движения (ямочный ремонт за счет республиканского бюджета)</t>
  </si>
  <si>
    <t>Распоряжение от 09.06.2025 № 324</t>
  </si>
  <si>
    <t xml:space="preserve">выделение сресдтв из резервного фонда непредвиденных расходов </t>
  </si>
  <si>
    <t>Распоряжение от 04.06.2025 № 315</t>
  </si>
  <si>
    <t xml:space="preserve">Муниципальная пенсия </t>
  </si>
  <si>
    <t>Административный штраф</t>
  </si>
  <si>
    <t xml:space="preserve">выделение сресдтв из резервного фонда непредвиденных расходов на материальную помощь по жизненным показателям </t>
  </si>
  <si>
    <t>Распоряжение от 30.05.2025 № 303</t>
  </si>
  <si>
    <t xml:space="preserve">выделение сресдтв из резервного фонда непредвиденных расходов в связи с гибелью участника СВО </t>
  </si>
  <si>
    <t>выделение сресдтв из резервного фонда непредвиденных расходов</t>
  </si>
  <si>
    <t>восстановление расходов по осуществлению мероприятий по оценке недвижимости, признание прав и регулирование отношений по муниципальной собственности по распоряжению от 21.05.2025 № 288</t>
  </si>
  <si>
    <t>Распоряжение от 20.05.2025 № 285</t>
  </si>
  <si>
    <t>Письмо МКУ "КГХ" от 17.06.2025 № 1396</t>
  </si>
  <si>
    <t>Мероприятия по разработке проектов ликвидации и (или) проведению работ по ликвидации накопленного вреда окружающей среде- за счет экологических платежей</t>
  </si>
  <si>
    <t>Распоряжение от 17.06.2025 № 337</t>
  </si>
  <si>
    <t xml:space="preserve">Прочие доходы от компенсации затрат государства </t>
  </si>
</sst>
</file>

<file path=xl/styles.xml><?xml version="1.0" encoding="utf-8"?>
<styleSheet xmlns="http://schemas.openxmlformats.org/spreadsheetml/2006/main">
  <numFmts count="2">
    <numFmt numFmtId="164" formatCode="#\ ##0.00"/>
    <numFmt numFmtId="165" formatCode="##\ ###\ ##0.00"/>
  </numFmts>
  <fonts count="8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charset val="134"/>
    </font>
    <font>
      <sz val="10"/>
      <color rgb="FF000000"/>
      <name val="Arial Cyr"/>
      <charset val="13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3" fillId="0" borderId="3">
      <alignment vertical="top" wrapText="1"/>
    </xf>
    <xf numFmtId="49" fontId="4" fillId="0" borderId="3">
      <alignment horizontal="center" vertical="top" shrinkToFit="1"/>
    </xf>
    <xf numFmtId="164" fontId="3" fillId="3" borderId="3">
      <alignment horizontal="right" vertical="top" shrinkToFit="1"/>
    </xf>
  </cellStyleXfs>
  <cellXfs count="83">
    <xf numFmtId="0" fontId="0" fillId="0" borderId="0" xfId="0"/>
    <xf numFmtId="0" fontId="5" fillId="0" borderId="0" xfId="0" applyFont="1"/>
    <xf numFmtId="4" fontId="0" fillId="0" borderId="0" xfId="0" applyNumberFormat="1"/>
    <xf numFmtId="0" fontId="2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4" fontId="7" fillId="0" borderId="1" xfId="0" applyNumberFormat="1" applyFont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/>
    <xf numFmtId="4" fontId="6" fillId="0" borderId="1" xfId="0" applyNumberFormat="1" applyFont="1" applyBorder="1" applyAlignment="1">
      <alignment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vertical="top" wrapText="1"/>
    </xf>
    <xf numFmtId="164" fontId="7" fillId="0" borderId="1" xfId="0" applyNumberFormat="1" applyFont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165" fontId="7" fillId="0" borderId="1" xfId="0" applyNumberFormat="1" applyFont="1" applyFill="1" applyBorder="1" applyAlignment="1">
      <alignment horizontal="right" vertical="top" wrapText="1"/>
    </xf>
    <xf numFmtId="4" fontId="7" fillId="2" borderId="1" xfId="3" applyNumberFormat="1" applyFont="1" applyFill="1" applyBorder="1" applyAlignment="1">
      <alignment horizontal="right" vertical="top" shrinkToFit="1"/>
    </xf>
    <xf numFmtId="0" fontId="7" fillId="0" borderId="4" xfId="0" applyFont="1" applyBorder="1" applyAlignment="1">
      <alignment vertical="top" wrapText="1"/>
    </xf>
    <xf numFmtId="0" fontId="6" fillId="0" borderId="1" xfId="0" applyFont="1" applyBorder="1"/>
    <xf numFmtId="4" fontId="6" fillId="0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/>
    <xf numFmtId="4" fontId="7" fillId="0" borderId="1" xfId="0" applyNumberFormat="1" applyFont="1" applyFill="1" applyBorder="1"/>
    <xf numFmtId="0" fontId="7" fillId="0" borderId="0" xfId="0" applyFont="1"/>
    <xf numFmtId="0" fontId="7" fillId="0" borderId="0" xfId="0" applyFont="1" applyFill="1" applyAlignment="1">
      <alignment wrapText="1"/>
    </xf>
    <xf numFmtId="0" fontId="7" fillId="0" borderId="4" xfId="0" applyFont="1" applyFill="1" applyBorder="1" applyAlignment="1">
      <alignment vertical="top" wrapText="1"/>
    </xf>
    <xf numFmtId="4" fontId="7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4" fontId="7" fillId="0" borderId="1" xfId="0" applyNumberFormat="1" applyFont="1" applyFill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4" fontId="7" fillId="0" borderId="5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5" xfId="0" applyFont="1" applyFill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0" borderId="1" xfId="3" applyNumberFormat="1" applyFont="1" applyFill="1" applyBorder="1" applyAlignment="1">
      <alignment horizontal="right" vertical="top" shrinkToFit="1"/>
    </xf>
    <xf numFmtId="0" fontId="7" fillId="0" borderId="0" xfId="0" applyFont="1" applyFill="1"/>
    <xf numFmtId="0" fontId="7" fillId="0" borderId="6" xfId="0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wrapText="1"/>
    </xf>
  </cellXfs>
  <cellStyles count="4">
    <cellStyle name="xl33" xfId="1"/>
    <cellStyle name="xl34" xfId="2"/>
    <cellStyle name="xl35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1"/>
  <sheetViews>
    <sheetView tabSelected="1" topLeftCell="A42" zoomScaleNormal="100" workbookViewId="0">
      <selection activeCell="D50" sqref="D50"/>
    </sheetView>
  </sheetViews>
  <sheetFormatPr defaultColWidth="9" defaultRowHeight="15.75"/>
  <cols>
    <col min="1" max="1" width="46.85546875" style="36" customWidth="1"/>
    <col min="2" max="2" width="17.85546875" style="36" customWidth="1"/>
    <col min="3" max="3" width="26.5703125" style="37" customWidth="1"/>
    <col min="4" max="4" width="51.7109375" style="36" customWidth="1"/>
    <col min="5" max="5" width="30.42578125" style="36" customWidth="1"/>
    <col min="6" max="6" width="17.85546875" style="52" customWidth="1"/>
    <col min="7" max="8" width="16.28515625" style="36" bestFit="1" customWidth="1"/>
    <col min="9" max="9" width="12" bestFit="1" customWidth="1"/>
  </cols>
  <sheetData>
    <row r="1" spans="1:8">
      <c r="A1" s="78" t="s">
        <v>32</v>
      </c>
      <c r="B1" s="78"/>
      <c r="C1" s="78"/>
      <c r="D1" s="78"/>
      <c r="E1" s="78"/>
      <c r="F1" s="78"/>
      <c r="G1" s="78"/>
      <c r="H1" s="78"/>
    </row>
    <row r="3" spans="1:8">
      <c r="A3" s="4" t="s">
        <v>16</v>
      </c>
      <c r="B3" s="4" t="s">
        <v>17</v>
      </c>
      <c r="C3" s="6" t="s">
        <v>18</v>
      </c>
      <c r="D3" s="5" t="s">
        <v>20</v>
      </c>
      <c r="E3" s="5" t="s">
        <v>25</v>
      </c>
      <c r="F3" s="5" t="s">
        <v>21</v>
      </c>
      <c r="G3" s="4" t="s">
        <v>22</v>
      </c>
      <c r="H3" s="4" t="s">
        <v>23</v>
      </c>
    </row>
    <row r="4" spans="1:8">
      <c r="A4" s="8" t="s">
        <v>83</v>
      </c>
      <c r="B4" s="9">
        <v>10626600</v>
      </c>
      <c r="C4" s="10" t="s">
        <v>84</v>
      </c>
      <c r="D4" s="11"/>
      <c r="E4" s="11" t="s">
        <v>24</v>
      </c>
      <c r="F4" s="35">
        <f t="shared" ref="F4:F15" si="0">B4</f>
        <v>10626600</v>
      </c>
      <c r="G4" s="9"/>
      <c r="H4" s="9"/>
    </row>
    <row r="5" spans="1:8">
      <c r="A5" s="8" t="s">
        <v>85</v>
      </c>
      <c r="B5" s="9">
        <f>5500000+1500000</f>
        <v>7000000</v>
      </c>
      <c r="C5" s="10" t="s">
        <v>86</v>
      </c>
      <c r="D5" s="11"/>
      <c r="E5" s="11" t="s">
        <v>24</v>
      </c>
      <c r="F5" s="35">
        <f t="shared" si="0"/>
        <v>7000000</v>
      </c>
      <c r="G5" s="9"/>
      <c r="H5" s="9"/>
    </row>
    <row r="6" spans="1:8" ht="31.5">
      <c r="A6" s="8" t="s">
        <v>87</v>
      </c>
      <c r="B6" s="9">
        <v>2976900</v>
      </c>
      <c r="C6" s="10" t="s">
        <v>86</v>
      </c>
      <c r="D6" s="10"/>
      <c r="E6" s="11" t="s">
        <v>24</v>
      </c>
      <c r="F6" s="35">
        <f t="shared" si="0"/>
        <v>2976900</v>
      </c>
      <c r="G6" s="9"/>
      <c r="H6" s="9"/>
    </row>
    <row r="7" spans="1:8" ht="31.5">
      <c r="A7" s="42" t="s">
        <v>88</v>
      </c>
      <c r="B7" s="9">
        <v>274100</v>
      </c>
      <c r="C7" s="10" t="s">
        <v>84</v>
      </c>
      <c r="D7" s="10"/>
      <c r="E7" s="11" t="s">
        <v>24</v>
      </c>
      <c r="F7" s="35">
        <f t="shared" si="0"/>
        <v>274100</v>
      </c>
      <c r="G7" s="9"/>
      <c r="H7" s="9"/>
    </row>
    <row r="8" spans="1:8" ht="31.5">
      <c r="A8" s="8" t="s">
        <v>26</v>
      </c>
      <c r="B8" s="9">
        <f>-445600+13561.69+182697+21263100+16541000+1299830+5042189+7031600</f>
        <v>50928377.689999998</v>
      </c>
      <c r="C8" s="10" t="s">
        <v>68</v>
      </c>
      <c r="D8" s="11"/>
      <c r="E8" s="11" t="s">
        <v>24</v>
      </c>
      <c r="F8" s="35">
        <f t="shared" si="0"/>
        <v>50928377.689999998</v>
      </c>
      <c r="G8" s="9">
        <v>-5000000</v>
      </c>
      <c r="H8" s="9">
        <v>-5000000</v>
      </c>
    </row>
    <row r="9" spans="1:8" ht="31.5">
      <c r="A9" s="10" t="s">
        <v>230</v>
      </c>
      <c r="B9" s="9">
        <v>30000</v>
      </c>
      <c r="C9" s="10" t="s">
        <v>95</v>
      </c>
      <c r="D9" s="11"/>
      <c r="E9" s="11" t="s">
        <v>24</v>
      </c>
      <c r="F9" s="35">
        <f t="shared" si="0"/>
        <v>30000</v>
      </c>
      <c r="G9" s="9"/>
      <c r="H9" s="9"/>
    </row>
    <row r="10" spans="1:8" ht="94.5" customHeight="1">
      <c r="A10" s="8" t="s">
        <v>96</v>
      </c>
      <c r="B10" s="35">
        <v>746.46</v>
      </c>
      <c r="C10" s="72" t="s">
        <v>114</v>
      </c>
      <c r="D10" s="10"/>
      <c r="E10" s="11" t="s">
        <v>24</v>
      </c>
      <c r="F10" s="35">
        <f t="shared" si="0"/>
        <v>746.46</v>
      </c>
      <c r="G10" s="9"/>
      <c r="H10" s="9"/>
    </row>
    <row r="11" spans="1:8" ht="31.5">
      <c r="A11" s="8" t="s">
        <v>211</v>
      </c>
      <c r="B11" s="35">
        <v>-746.46</v>
      </c>
      <c r="C11" s="73"/>
      <c r="D11" s="10"/>
      <c r="E11" s="11" t="s">
        <v>210</v>
      </c>
      <c r="F11" s="35">
        <f t="shared" si="0"/>
        <v>-746.46</v>
      </c>
      <c r="G11" s="9"/>
      <c r="H11" s="9"/>
    </row>
    <row r="12" spans="1:8" ht="31.5">
      <c r="A12" s="8" t="s">
        <v>103</v>
      </c>
      <c r="B12" s="9">
        <v>304596.87</v>
      </c>
      <c r="C12" s="10" t="s">
        <v>112</v>
      </c>
      <c r="D12" s="10"/>
      <c r="E12" s="11" t="s">
        <v>24</v>
      </c>
      <c r="F12" s="35">
        <f t="shared" si="0"/>
        <v>304596.87</v>
      </c>
      <c r="G12" s="9"/>
      <c r="H12" s="9"/>
    </row>
    <row r="13" spans="1:8" ht="31.5">
      <c r="A13" s="8" t="s">
        <v>104</v>
      </c>
      <c r="B13" s="9">
        <v>296479.33</v>
      </c>
      <c r="C13" s="10" t="s">
        <v>113</v>
      </c>
      <c r="D13" s="11"/>
      <c r="E13" s="11" t="s">
        <v>24</v>
      </c>
      <c r="F13" s="35">
        <f t="shared" si="0"/>
        <v>296479.33</v>
      </c>
      <c r="G13" s="9"/>
      <c r="H13" s="9"/>
    </row>
    <row r="14" spans="1:8" ht="31.5">
      <c r="A14" s="8" t="s">
        <v>153</v>
      </c>
      <c r="B14" s="9">
        <v>13250</v>
      </c>
      <c r="C14" s="10" t="s">
        <v>141</v>
      </c>
      <c r="D14" s="11"/>
      <c r="E14" s="11" t="s">
        <v>24</v>
      </c>
      <c r="F14" s="35">
        <f t="shared" si="0"/>
        <v>13250</v>
      </c>
      <c r="G14" s="9"/>
      <c r="H14" s="9"/>
    </row>
    <row r="15" spans="1:8" ht="110.25">
      <c r="A15" s="8" t="s">
        <v>150</v>
      </c>
      <c r="B15" s="9">
        <v>2000000</v>
      </c>
      <c r="C15" s="10" t="s">
        <v>151</v>
      </c>
      <c r="D15" s="11"/>
      <c r="E15" s="11" t="s">
        <v>24</v>
      </c>
      <c r="F15" s="35">
        <f t="shared" si="0"/>
        <v>2000000</v>
      </c>
      <c r="G15" s="9"/>
      <c r="H15" s="9"/>
    </row>
    <row r="16" spans="1:8" s="1" customFormat="1">
      <c r="A16" s="12" t="s">
        <v>27</v>
      </c>
      <c r="B16" s="13">
        <f>SUM(B4:B15)</f>
        <v>74450303.890000001</v>
      </c>
      <c r="C16" s="14"/>
      <c r="D16" s="13"/>
      <c r="E16" s="13"/>
      <c r="F16" s="32">
        <f>SUM(F4:F15)</f>
        <v>74450303.890000001</v>
      </c>
      <c r="G16" s="13">
        <f t="shared" ref="G16:H16" si="1">SUM(G4:G13)</f>
        <v>-5000000</v>
      </c>
      <c r="H16" s="13">
        <f t="shared" si="1"/>
        <v>-5000000</v>
      </c>
    </row>
    <row r="17" spans="1:8">
      <c r="A17" s="7"/>
      <c r="B17" s="9"/>
      <c r="C17" s="10"/>
      <c r="D17" s="7"/>
      <c r="E17" s="7"/>
      <c r="F17" s="35"/>
      <c r="G17" s="9"/>
      <c r="H17" s="9"/>
    </row>
    <row r="19" spans="1:8" ht="15">
      <c r="A19" s="77" t="s">
        <v>28</v>
      </c>
      <c r="B19" s="77" t="s">
        <v>13</v>
      </c>
      <c r="C19" s="79" t="s">
        <v>18</v>
      </c>
      <c r="D19" s="77" t="s">
        <v>14</v>
      </c>
      <c r="E19" s="77" t="s">
        <v>19</v>
      </c>
      <c r="F19" s="79" t="s">
        <v>15</v>
      </c>
      <c r="G19" s="77">
        <v>2026</v>
      </c>
      <c r="H19" s="77">
        <v>2027</v>
      </c>
    </row>
    <row r="20" spans="1:8" ht="15">
      <c r="A20" s="77"/>
      <c r="B20" s="77"/>
      <c r="C20" s="79"/>
      <c r="D20" s="77"/>
      <c r="E20" s="77"/>
      <c r="F20" s="79"/>
      <c r="G20" s="77"/>
      <c r="H20" s="77"/>
    </row>
    <row r="21" spans="1:8">
      <c r="A21" s="15" t="s">
        <v>4</v>
      </c>
      <c r="B21" s="16"/>
      <c r="C21" s="17"/>
      <c r="D21" s="16"/>
      <c r="E21" s="16"/>
      <c r="F21" s="67"/>
      <c r="G21" s="7"/>
      <c r="H21" s="7"/>
    </row>
    <row r="22" spans="1:8" ht="63">
      <c r="A22" s="18" t="s">
        <v>37</v>
      </c>
      <c r="B22" s="19">
        <v>-72286.12</v>
      </c>
      <c r="C22" s="58" t="s">
        <v>115</v>
      </c>
      <c r="D22" s="20" t="s">
        <v>76</v>
      </c>
      <c r="E22" s="20" t="s">
        <v>46</v>
      </c>
      <c r="F22" s="44">
        <f t="shared" ref="F22" si="2">B22</f>
        <v>-72286.12</v>
      </c>
      <c r="G22" s="9"/>
      <c r="H22" s="9"/>
    </row>
    <row r="23" spans="1:8" ht="63">
      <c r="A23" s="18" t="s">
        <v>37</v>
      </c>
      <c r="B23" s="19">
        <v>72286.12</v>
      </c>
      <c r="C23" s="58" t="s">
        <v>115</v>
      </c>
      <c r="D23" s="20" t="s">
        <v>75</v>
      </c>
      <c r="E23" s="20" t="s">
        <v>46</v>
      </c>
      <c r="F23" s="44">
        <f>B23</f>
        <v>72286.12</v>
      </c>
      <c r="G23" s="9"/>
      <c r="H23" s="9"/>
    </row>
    <row r="24" spans="1:8" ht="78.75">
      <c r="A24" s="18" t="s">
        <v>36</v>
      </c>
      <c r="B24" s="19">
        <v>72685.61</v>
      </c>
      <c r="C24" s="55" t="s">
        <v>44</v>
      </c>
      <c r="D24" s="20" t="s">
        <v>45</v>
      </c>
      <c r="E24" s="20" t="s">
        <v>46</v>
      </c>
      <c r="F24" s="44">
        <f>B24</f>
        <v>72685.61</v>
      </c>
      <c r="G24" s="9"/>
      <c r="H24" s="9"/>
    </row>
    <row r="25" spans="1:8" ht="78.75">
      <c r="A25" s="18" t="s">
        <v>36</v>
      </c>
      <c r="B25" s="19">
        <v>-72685.61</v>
      </c>
      <c r="C25" s="45" t="s">
        <v>44</v>
      </c>
      <c r="D25" s="20" t="s">
        <v>47</v>
      </c>
      <c r="E25" s="20" t="s">
        <v>46</v>
      </c>
      <c r="F25" s="44">
        <f t="shared" ref="F25:F31" si="3">B25</f>
        <v>-72685.61</v>
      </c>
      <c r="G25" s="9"/>
      <c r="H25" s="9"/>
    </row>
    <row r="26" spans="1:8" ht="63">
      <c r="A26" s="18" t="s">
        <v>0</v>
      </c>
      <c r="B26" s="19">
        <v>-197191.78</v>
      </c>
      <c r="C26" s="45" t="s">
        <v>50</v>
      </c>
      <c r="D26" s="20" t="s">
        <v>48</v>
      </c>
      <c r="E26" s="20" t="s">
        <v>46</v>
      </c>
      <c r="F26" s="44">
        <f t="shared" si="3"/>
        <v>-197191.78</v>
      </c>
      <c r="G26" s="9"/>
      <c r="H26" s="9"/>
    </row>
    <row r="27" spans="1:8" ht="63">
      <c r="A27" s="18" t="s">
        <v>0</v>
      </c>
      <c r="B27" s="19">
        <v>197191.78</v>
      </c>
      <c r="C27" s="55" t="s">
        <v>50</v>
      </c>
      <c r="D27" s="20" t="s">
        <v>49</v>
      </c>
      <c r="E27" s="20" t="s">
        <v>46</v>
      </c>
      <c r="F27" s="44">
        <f t="shared" si="3"/>
        <v>197191.78</v>
      </c>
      <c r="G27" s="9"/>
      <c r="H27" s="9"/>
    </row>
    <row r="28" spans="1:8" ht="47.25">
      <c r="A28" s="18" t="s">
        <v>1</v>
      </c>
      <c r="B28" s="19">
        <v>13361</v>
      </c>
      <c r="C28" s="58" t="s">
        <v>53</v>
      </c>
      <c r="D28" s="20" t="s">
        <v>55</v>
      </c>
      <c r="E28" s="20" t="s">
        <v>52</v>
      </c>
      <c r="F28" s="44">
        <f t="shared" si="3"/>
        <v>13361</v>
      </c>
      <c r="G28" s="9"/>
      <c r="H28" s="9"/>
    </row>
    <row r="29" spans="1:8" ht="47.25">
      <c r="A29" s="48" t="s">
        <v>1</v>
      </c>
      <c r="B29" s="39">
        <v>200.69</v>
      </c>
      <c r="C29" s="56" t="s">
        <v>53</v>
      </c>
      <c r="D29" s="20" t="s">
        <v>54</v>
      </c>
      <c r="E29" s="20" t="s">
        <v>52</v>
      </c>
      <c r="F29" s="44">
        <f>B29</f>
        <v>200.69</v>
      </c>
      <c r="G29" s="9"/>
      <c r="H29" s="9"/>
    </row>
    <row r="30" spans="1:8" ht="47.25">
      <c r="A30" s="18" t="s">
        <v>1</v>
      </c>
      <c r="B30" s="19">
        <v>5042189</v>
      </c>
      <c r="C30" s="63" t="s">
        <v>53</v>
      </c>
      <c r="D30" s="20" t="s">
        <v>109</v>
      </c>
      <c r="E30" s="20" t="s">
        <v>52</v>
      </c>
      <c r="F30" s="44">
        <f t="shared" si="3"/>
        <v>5042189</v>
      </c>
      <c r="G30" s="9"/>
      <c r="H30" s="9"/>
    </row>
    <row r="31" spans="1:8" ht="78.75">
      <c r="A31" s="69" t="s">
        <v>37</v>
      </c>
      <c r="B31" s="19">
        <v>7031600</v>
      </c>
      <c r="C31" s="63" t="s">
        <v>53</v>
      </c>
      <c r="D31" s="20" t="s">
        <v>215</v>
      </c>
      <c r="E31" s="20" t="s">
        <v>52</v>
      </c>
      <c r="F31" s="44">
        <f t="shared" si="3"/>
        <v>7031600</v>
      </c>
      <c r="G31" s="9"/>
      <c r="H31" s="9"/>
    </row>
    <row r="32" spans="1:8" ht="47.25">
      <c r="A32" s="38" t="s">
        <v>1</v>
      </c>
      <c r="B32" s="22">
        <v>-447519.8</v>
      </c>
      <c r="C32" s="80" t="s">
        <v>119</v>
      </c>
      <c r="D32" s="24" t="s">
        <v>120</v>
      </c>
      <c r="E32" s="24" t="s">
        <v>46</v>
      </c>
      <c r="F32" s="49">
        <f t="shared" ref="F32:F53" si="4">B32</f>
        <v>-447519.8</v>
      </c>
      <c r="G32" s="7"/>
      <c r="H32" s="7"/>
    </row>
    <row r="33" spans="1:8" ht="47.25">
      <c r="A33" s="38" t="s">
        <v>1</v>
      </c>
      <c r="B33" s="22">
        <v>447519.8</v>
      </c>
      <c r="C33" s="81"/>
      <c r="D33" s="24" t="s">
        <v>121</v>
      </c>
      <c r="E33" s="24" t="s">
        <v>46</v>
      </c>
      <c r="F33" s="49">
        <f t="shared" si="4"/>
        <v>447519.8</v>
      </c>
      <c r="G33" s="7"/>
      <c r="H33" s="7"/>
    </row>
    <row r="34" spans="1:8" ht="63">
      <c r="A34" s="30" t="s">
        <v>41</v>
      </c>
      <c r="B34" s="22">
        <v>683310.06</v>
      </c>
      <c r="C34" s="80" t="s">
        <v>125</v>
      </c>
      <c r="D34" s="24" t="s">
        <v>126</v>
      </c>
      <c r="E34" s="24" t="s">
        <v>46</v>
      </c>
      <c r="F34" s="49">
        <f t="shared" si="4"/>
        <v>683310.06</v>
      </c>
      <c r="G34" s="7"/>
      <c r="H34" s="7"/>
    </row>
    <row r="35" spans="1:8" ht="63">
      <c r="A35" s="30" t="s">
        <v>41</v>
      </c>
      <c r="B35" s="26">
        <v>-683310.06</v>
      </c>
      <c r="C35" s="82"/>
      <c r="D35" s="24" t="s">
        <v>127</v>
      </c>
      <c r="E35" s="24" t="s">
        <v>46</v>
      </c>
      <c r="F35" s="50">
        <f t="shared" si="4"/>
        <v>-683310.06</v>
      </c>
      <c r="G35" s="27"/>
      <c r="H35" s="7"/>
    </row>
    <row r="36" spans="1:8" ht="63">
      <c r="A36" s="30" t="s">
        <v>0</v>
      </c>
      <c r="B36" s="19">
        <v>85000</v>
      </c>
      <c r="C36" s="45" t="s">
        <v>108</v>
      </c>
      <c r="D36" s="20" t="s">
        <v>105</v>
      </c>
      <c r="E36" s="20" t="s">
        <v>91</v>
      </c>
      <c r="F36" s="44">
        <f>B36</f>
        <v>85000</v>
      </c>
      <c r="G36" s="9"/>
      <c r="H36" s="9"/>
    </row>
    <row r="37" spans="1:8" ht="63">
      <c r="A37" s="18" t="s">
        <v>106</v>
      </c>
      <c r="B37" s="19">
        <v>151265.67000000001</v>
      </c>
      <c r="C37" s="54" t="s">
        <v>107</v>
      </c>
      <c r="D37" s="20" t="s">
        <v>110</v>
      </c>
      <c r="E37" s="20" t="s">
        <v>91</v>
      </c>
      <c r="F37" s="44">
        <f>B37</f>
        <v>151265.67000000001</v>
      </c>
      <c r="G37" s="9"/>
      <c r="H37" s="9"/>
    </row>
    <row r="38" spans="1:8" ht="78.75">
      <c r="A38" s="48" t="s">
        <v>40</v>
      </c>
      <c r="B38" s="19">
        <v>683310.06</v>
      </c>
      <c r="C38" s="63" t="s">
        <v>111</v>
      </c>
      <c r="D38" s="20" t="s">
        <v>225</v>
      </c>
      <c r="E38" s="20" t="s">
        <v>91</v>
      </c>
      <c r="F38" s="44">
        <f>B38</f>
        <v>683310.06</v>
      </c>
      <c r="G38" s="9"/>
      <c r="H38" s="9"/>
    </row>
    <row r="39" spans="1:8" ht="78.75">
      <c r="A39" s="21" t="s">
        <v>0</v>
      </c>
      <c r="B39" s="22">
        <v>629598.86</v>
      </c>
      <c r="C39" s="23" t="s">
        <v>116</v>
      </c>
      <c r="D39" s="24" t="s">
        <v>117</v>
      </c>
      <c r="E39" s="20" t="s">
        <v>91</v>
      </c>
      <c r="F39" s="49">
        <f>B39</f>
        <v>629598.86</v>
      </c>
      <c r="G39" s="7"/>
      <c r="H39" s="7"/>
    </row>
    <row r="40" spans="1:8" ht="141.75">
      <c r="A40" s="30" t="s">
        <v>1</v>
      </c>
      <c r="B40" s="28">
        <v>2000000</v>
      </c>
      <c r="C40" s="10" t="s">
        <v>165</v>
      </c>
      <c r="D40" s="24" t="s">
        <v>152</v>
      </c>
      <c r="E40" s="24"/>
      <c r="F40" s="28">
        <f t="shared" si="4"/>
        <v>2000000</v>
      </c>
      <c r="G40" s="7"/>
      <c r="H40" s="7"/>
    </row>
    <row r="41" spans="1:8" ht="63">
      <c r="A41" s="18" t="s">
        <v>37</v>
      </c>
      <c r="B41" s="19">
        <v>-393391.03</v>
      </c>
      <c r="C41" s="63" t="s">
        <v>179</v>
      </c>
      <c r="D41" s="20" t="s">
        <v>213</v>
      </c>
      <c r="E41" s="20" t="s">
        <v>46</v>
      </c>
      <c r="F41" s="44">
        <f>B41</f>
        <v>-393391.03</v>
      </c>
      <c r="G41" s="9"/>
      <c r="H41" s="9"/>
    </row>
    <row r="42" spans="1:8" ht="110.25">
      <c r="A42" s="18" t="s">
        <v>37</v>
      </c>
      <c r="B42" s="19">
        <v>393391.03</v>
      </c>
      <c r="C42" s="63" t="s">
        <v>179</v>
      </c>
      <c r="D42" s="20" t="s">
        <v>214</v>
      </c>
      <c r="E42" s="20" t="s">
        <v>46</v>
      </c>
      <c r="F42" s="44">
        <f>B42</f>
        <v>393391.03</v>
      </c>
      <c r="G42" s="9"/>
      <c r="H42" s="9"/>
    </row>
    <row r="43" spans="1:8" ht="45" customHeight="1">
      <c r="A43" s="30" t="s">
        <v>38</v>
      </c>
      <c r="B43" s="28">
        <v>64364.95</v>
      </c>
      <c r="C43" s="25" t="s">
        <v>173</v>
      </c>
      <c r="D43" s="8" t="s">
        <v>191</v>
      </c>
      <c r="E43" s="24" t="s">
        <v>46</v>
      </c>
      <c r="F43" s="28">
        <f t="shared" ref="F43:F51" si="5">B43</f>
        <v>64364.95</v>
      </c>
      <c r="G43" s="7"/>
      <c r="H43" s="7"/>
    </row>
    <row r="44" spans="1:8" ht="45" customHeight="1">
      <c r="A44" s="30" t="s">
        <v>38</v>
      </c>
      <c r="B44" s="28">
        <v>124635.05</v>
      </c>
      <c r="C44" s="25" t="s">
        <v>190</v>
      </c>
      <c r="D44" s="8" t="s">
        <v>192</v>
      </c>
      <c r="E44" s="24" t="s">
        <v>46</v>
      </c>
      <c r="F44" s="28">
        <f t="shared" si="5"/>
        <v>124635.05</v>
      </c>
      <c r="G44" s="7"/>
      <c r="H44" s="7"/>
    </row>
    <row r="45" spans="1:8" ht="45" customHeight="1">
      <c r="A45" s="30" t="s">
        <v>38</v>
      </c>
      <c r="B45" s="28">
        <v>89300</v>
      </c>
      <c r="C45" s="25" t="s">
        <v>190</v>
      </c>
      <c r="D45" s="8" t="s">
        <v>193</v>
      </c>
      <c r="E45" s="20" t="s">
        <v>91</v>
      </c>
      <c r="F45" s="28">
        <f t="shared" si="5"/>
        <v>89300</v>
      </c>
      <c r="G45" s="7"/>
      <c r="H45" s="7"/>
    </row>
    <row r="46" spans="1:8" ht="45" customHeight="1">
      <c r="A46" s="30" t="s">
        <v>38</v>
      </c>
      <c r="B46" s="28">
        <v>85000</v>
      </c>
      <c r="C46" s="25" t="s">
        <v>190</v>
      </c>
      <c r="D46" s="8" t="s">
        <v>196</v>
      </c>
      <c r="E46" s="20"/>
      <c r="F46" s="28">
        <f t="shared" si="5"/>
        <v>85000</v>
      </c>
      <c r="G46" s="7"/>
      <c r="H46" s="7"/>
    </row>
    <row r="47" spans="1:8" ht="45" customHeight="1">
      <c r="A47" s="30" t="s">
        <v>38</v>
      </c>
      <c r="B47" s="28">
        <v>-794750.2</v>
      </c>
      <c r="C47" s="25" t="s">
        <v>174</v>
      </c>
      <c r="D47" s="8" t="s">
        <v>175</v>
      </c>
      <c r="E47" s="24" t="s">
        <v>46</v>
      </c>
      <c r="F47" s="28">
        <f t="shared" si="5"/>
        <v>-794750.2</v>
      </c>
      <c r="G47" s="7"/>
      <c r="H47" s="7"/>
    </row>
    <row r="48" spans="1:8" ht="123" customHeight="1">
      <c r="A48" s="18" t="s">
        <v>178</v>
      </c>
      <c r="B48" s="28">
        <v>794750.2</v>
      </c>
      <c r="C48" s="25" t="s">
        <v>177</v>
      </c>
      <c r="D48" s="8" t="s">
        <v>176</v>
      </c>
      <c r="E48" s="24" t="s">
        <v>46</v>
      </c>
      <c r="F48" s="28">
        <f t="shared" si="5"/>
        <v>794750.2</v>
      </c>
      <c r="G48" s="7"/>
      <c r="H48" s="7"/>
    </row>
    <row r="49" spans="1:9" ht="47.25">
      <c r="A49" s="30" t="s">
        <v>1</v>
      </c>
      <c r="B49" s="28">
        <v>-88325.119999999995</v>
      </c>
      <c r="C49" s="25" t="s">
        <v>159</v>
      </c>
      <c r="D49" s="24" t="s">
        <v>161</v>
      </c>
      <c r="E49" s="24" t="s">
        <v>46</v>
      </c>
      <c r="F49" s="28">
        <f t="shared" si="5"/>
        <v>-88325.119999999995</v>
      </c>
      <c r="G49" s="7"/>
      <c r="H49" s="7"/>
    </row>
    <row r="50" spans="1:9" ht="63">
      <c r="A50" s="30" t="s">
        <v>1</v>
      </c>
      <c r="B50" s="28">
        <v>88325.119999999995</v>
      </c>
      <c r="C50" s="25" t="s">
        <v>159</v>
      </c>
      <c r="D50" s="24" t="s">
        <v>160</v>
      </c>
      <c r="E50" s="24" t="s">
        <v>46</v>
      </c>
      <c r="F50" s="28">
        <f t="shared" si="5"/>
        <v>88325.119999999995</v>
      </c>
      <c r="G50" s="7"/>
      <c r="H50" s="7"/>
    </row>
    <row r="51" spans="1:9" ht="63">
      <c r="A51" s="18" t="s">
        <v>37</v>
      </c>
      <c r="B51" s="26">
        <v>10000000</v>
      </c>
      <c r="C51" s="23" t="s">
        <v>180</v>
      </c>
      <c r="D51" s="25" t="s">
        <v>183</v>
      </c>
      <c r="E51" s="24" t="s">
        <v>46</v>
      </c>
      <c r="F51" s="50">
        <f t="shared" si="5"/>
        <v>10000000</v>
      </c>
      <c r="G51" s="7"/>
      <c r="H51" s="7"/>
    </row>
    <row r="52" spans="1:9" ht="63">
      <c r="A52" s="18" t="s">
        <v>37</v>
      </c>
      <c r="B52" s="29">
        <v>1969245.63</v>
      </c>
      <c r="C52" s="25" t="s">
        <v>182</v>
      </c>
      <c r="D52" s="25" t="s">
        <v>183</v>
      </c>
      <c r="E52" s="24" t="s">
        <v>91</v>
      </c>
      <c r="F52" s="51">
        <f t="shared" si="4"/>
        <v>1969245.63</v>
      </c>
      <c r="G52" s="7"/>
      <c r="H52" s="7"/>
    </row>
    <row r="53" spans="1:9" ht="63">
      <c r="A53" s="71" t="s">
        <v>37</v>
      </c>
      <c r="B53" s="51">
        <v>-13966241.609999999</v>
      </c>
      <c r="C53" s="25" t="s">
        <v>229</v>
      </c>
      <c r="D53" s="25" t="s">
        <v>184</v>
      </c>
      <c r="E53" s="25" t="s">
        <v>46</v>
      </c>
      <c r="F53" s="51">
        <f t="shared" si="4"/>
        <v>-13966241.609999999</v>
      </c>
      <c r="G53" s="11"/>
      <c r="H53" s="11"/>
      <c r="I53" t="s">
        <v>195</v>
      </c>
    </row>
    <row r="54" spans="1:9" ht="63">
      <c r="A54" s="38" t="s">
        <v>39</v>
      </c>
      <c r="B54" s="51">
        <v>13966241.609999999</v>
      </c>
      <c r="C54" s="25" t="s">
        <v>229</v>
      </c>
      <c r="D54" s="25" t="s">
        <v>209</v>
      </c>
      <c r="E54" s="25" t="s">
        <v>46</v>
      </c>
      <c r="F54" s="51">
        <f t="shared" ref="F54:F59" si="6">B54</f>
        <v>13966241.609999999</v>
      </c>
      <c r="G54" s="11"/>
      <c r="H54" s="11"/>
    </row>
    <row r="55" spans="1:9" ht="47.25">
      <c r="A55" s="18" t="s">
        <v>1</v>
      </c>
      <c r="B55" s="29">
        <v>-2174850.88</v>
      </c>
      <c r="C55" s="25" t="s">
        <v>186</v>
      </c>
      <c r="D55" s="25" t="s">
        <v>187</v>
      </c>
      <c r="E55" s="24" t="s">
        <v>46</v>
      </c>
      <c r="F55" s="51">
        <f t="shared" si="6"/>
        <v>-2174850.88</v>
      </c>
      <c r="G55" s="7"/>
      <c r="H55" s="7"/>
    </row>
    <row r="56" spans="1:9" ht="63">
      <c r="A56" s="18" t="s">
        <v>1</v>
      </c>
      <c r="B56" s="29">
        <v>1731680</v>
      </c>
      <c r="C56" s="25" t="s">
        <v>186</v>
      </c>
      <c r="D56" s="25" t="s">
        <v>188</v>
      </c>
      <c r="E56" s="24" t="s">
        <v>46</v>
      </c>
      <c r="F56" s="51">
        <f t="shared" si="6"/>
        <v>1731680</v>
      </c>
      <c r="G56" s="7"/>
      <c r="H56" s="7"/>
    </row>
    <row r="57" spans="1:9" ht="63">
      <c r="A57" s="30" t="s">
        <v>39</v>
      </c>
      <c r="B57" s="29">
        <v>443170.88</v>
      </c>
      <c r="C57" s="25" t="s">
        <v>186</v>
      </c>
      <c r="D57" s="25" t="s">
        <v>185</v>
      </c>
      <c r="E57" s="24" t="s">
        <v>46</v>
      </c>
      <c r="F57" s="51">
        <f t="shared" si="6"/>
        <v>443170.88</v>
      </c>
      <c r="G57" s="7"/>
      <c r="H57" s="7"/>
      <c r="I57">
        <v>28110338.120000001</v>
      </c>
    </row>
    <row r="58" spans="1:9" ht="78.75">
      <c r="A58" s="18" t="s">
        <v>1</v>
      </c>
      <c r="B58" s="29">
        <v>576928.80000000005</v>
      </c>
      <c r="C58" s="25" t="s">
        <v>190</v>
      </c>
      <c r="D58" s="25" t="s">
        <v>189</v>
      </c>
      <c r="E58" s="24"/>
      <c r="F58" s="51">
        <f t="shared" si="6"/>
        <v>576928.80000000005</v>
      </c>
      <c r="G58" s="7"/>
      <c r="H58" s="7"/>
    </row>
    <row r="59" spans="1:9" ht="63">
      <c r="A59" s="30" t="s">
        <v>41</v>
      </c>
      <c r="B59" s="29">
        <v>2237952.7200000002</v>
      </c>
      <c r="C59" s="25" t="s">
        <v>190</v>
      </c>
      <c r="D59" s="25" t="s">
        <v>194</v>
      </c>
      <c r="E59" s="24"/>
      <c r="F59" s="51">
        <f t="shared" si="6"/>
        <v>2237952.7200000002</v>
      </c>
      <c r="G59" s="7"/>
      <c r="H59" s="7"/>
    </row>
    <row r="60" spans="1:9" ht="63">
      <c r="A60" s="30" t="s">
        <v>39</v>
      </c>
      <c r="B60" s="29">
        <v>977012.67</v>
      </c>
      <c r="C60" s="25" t="s">
        <v>199</v>
      </c>
      <c r="D60" s="25" t="s">
        <v>200</v>
      </c>
      <c r="E60" s="24" t="s">
        <v>202</v>
      </c>
      <c r="F60" s="51">
        <v>0</v>
      </c>
      <c r="G60" s="7"/>
      <c r="H60" s="7"/>
    </row>
    <row r="61" spans="1:9" ht="63">
      <c r="A61" s="30" t="s">
        <v>0</v>
      </c>
      <c r="B61" s="29">
        <v>590000</v>
      </c>
      <c r="C61" s="25" t="s">
        <v>201</v>
      </c>
      <c r="D61" s="25" t="s">
        <v>203</v>
      </c>
      <c r="E61" s="24" t="s">
        <v>202</v>
      </c>
      <c r="F61" s="51">
        <v>0</v>
      </c>
      <c r="G61" s="7"/>
      <c r="H61" s="7"/>
    </row>
    <row r="62" spans="1:9" ht="63">
      <c r="A62" s="30" t="s">
        <v>1</v>
      </c>
      <c r="B62" s="29">
        <v>274100</v>
      </c>
      <c r="C62" s="25" t="s">
        <v>227</v>
      </c>
      <c r="D62" s="25" t="s">
        <v>228</v>
      </c>
      <c r="E62" s="24" t="s">
        <v>91</v>
      </c>
      <c r="F62" s="51">
        <f>B62</f>
        <v>274100</v>
      </c>
      <c r="G62" s="7"/>
      <c r="H62" s="7"/>
    </row>
    <row r="63" spans="1:9">
      <c r="A63" s="31" t="s">
        <v>3</v>
      </c>
      <c r="B63" s="32">
        <f>SUM(B24:B62)</f>
        <v>32625065.100000001</v>
      </c>
      <c r="C63" s="33"/>
      <c r="D63" s="31"/>
      <c r="E63" s="31"/>
      <c r="F63" s="32">
        <f>SUM(F24:F62)</f>
        <v>31058052.43</v>
      </c>
      <c r="G63" s="32">
        <f>SUM(G24:G51)</f>
        <v>0</v>
      </c>
      <c r="H63" s="32">
        <f>SUM(H24:H51)</f>
        <v>0</v>
      </c>
    </row>
    <row r="64" spans="1:9">
      <c r="A64" s="7"/>
      <c r="B64" s="11"/>
      <c r="C64" s="10"/>
      <c r="D64" s="7"/>
      <c r="E64" s="7"/>
      <c r="F64" s="11"/>
      <c r="G64" s="7"/>
      <c r="H64" s="7"/>
    </row>
    <row r="65" spans="1:8" s="1" customFormat="1">
      <c r="A65" s="31" t="s">
        <v>29</v>
      </c>
      <c r="B65" s="34"/>
      <c r="C65" s="33"/>
      <c r="D65" s="31"/>
      <c r="E65" s="31"/>
      <c r="F65" s="34"/>
      <c r="G65" s="31"/>
      <c r="H65" s="31"/>
    </row>
    <row r="66" spans="1:8" s="40" customFormat="1" ht="47.25">
      <c r="A66" s="46" t="s">
        <v>5</v>
      </c>
      <c r="B66" s="35">
        <v>-445600</v>
      </c>
      <c r="C66" s="47" t="s">
        <v>56</v>
      </c>
      <c r="D66" s="8" t="s">
        <v>57</v>
      </c>
      <c r="E66" s="7" t="s">
        <v>52</v>
      </c>
      <c r="F66" s="35">
        <f t="shared" ref="F66:F86" si="7">B66</f>
        <v>-445600</v>
      </c>
      <c r="G66" s="7"/>
      <c r="H66" s="7"/>
    </row>
    <row r="67" spans="1:8" s="40" customFormat="1" ht="47.25">
      <c r="A67" s="46" t="s">
        <v>5</v>
      </c>
      <c r="B67" s="35">
        <v>7525400</v>
      </c>
      <c r="C67" s="47" t="s">
        <v>56</v>
      </c>
      <c r="D67" s="8" t="s">
        <v>59</v>
      </c>
      <c r="E67" s="7" t="s">
        <v>52</v>
      </c>
      <c r="F67" s="35">
        <f>B67</f>
        <v>7525400</v>
      </c>
      <c r="G67" s="7"/>
      <c r="H67" s="7"/>
    </row>
    <row r="68" spans="1:8" s="40" customFormat="1" ht="78.75">
      <c r="A68" s="46" t="s">
        <v>5</v>
      </c>
      <c r="B68" s="35">
        <v>-1989600</v>
      </c>
      <c r="C68" s="47" t="s">
        <v>56</v>
      </c>
      <c r="D68" s="8" t="s">
        <v>60</v>
      </c>
      <c r="E68" s="7" t="s">
        <v>52</v>
      </c>
      <c r="F68" s="35">
        <f t="shared" ref="F68:F73" si="8">B68</f>
        <v>-1989600</v>
      </c>
      <c r="G68" s="7"/>
      <c r="H68" s="7"/>
    </row>
    <row r="69" spans="1:8" s="40" customFormat="1" ht="78.75">
      <c r="A69" s="46" t="s">
        <v>5</v>
      </c>
      <c r="B69" s="35">
        <v>156200</v>
      </c>
      <c r="C69" s="47" t="s">
        <v>56</v>
      </c>
      <c r="D69" s="8" t="s">
        <v>61</v>
      </c>
      <c r="E69" s="7" t="s">
        <v>52</v>
      </c>
      <c r="F69" s="35">
        <f t="shared" si="8"/>
        <v>156200</v>
      </c>
      <c r="G69" s="7"/>
      <c r="H69" s="7"/>
    </row>
    <row r="70" spans="1:8" s="40" customFormat="1" ht="78.75">
      <c r="A70" s="46" t="s">
        <v>5</v>
      </c>
      <c r="B70" s="35">
        <v>11786600</v>
      </c>
      <c r="C70" s="47" t="s">
        <v>56</v>
      </c>
      <c r="D70" s="8" t="s">
        <v>62</v>
      </c>
      <c r="E70" s="7" t="s">
        <v>52</v>
      </c>
      <c r="F70" s="35">
        <f t="shared" si="8"/>
        <v>11786600</v>
      </c>
      <c r="G70" s="7"/>
      <c r="H70" s="7"/>
    </row>
    <row r="71" spans="1:8" s="40" customFormat="1" ht="63">
      <c r="A71" s="46" t="s">
        <v>5</v>
      </c>
      <c r="B71" s="35">
        <v>3168700</v>
      </c>
      <c r="C71" s="47" t="s">
        <v>56</v>
      </c>
      <c r="D71" s="8" t="s">
        <v>63</v>
      </c>
      <c r="E71" s="7" t="s">
        <v>52</v>
      </c>
      <c r="F71" s="35">
        <f t="shared" si="8"/>
        <v>3168700</v>
      </c>
      <c r="G71" s="7"/>
      <c r="H71" s="7"/>
    </row>
    <row r="72" spans="1:8" s="40" customFormat="1" ht="47.25">
      <c r="A72" s="46" t="s">
        <v>5</v>
      </c>
      <c r="B72" s="35">
        <v>454200</v>
      </c>
      <c r="C72" s="47" t="s">
        <v>56</v>
      </c>
      <c r="D72" s="8" t="s">
        <v>64</v>
      </c>
      <c r="E72" s="7" t="s">
        <v>52</v>
      </c>
      <c r="F72" s="35">
        <f t="shared" si="8"/>
        <v>454200</v>
      </c>
      <c r="G72" s="7"/>
      <c r="H72" s="7"/>
    </row>
    <row r="73" spans="1:8" s="40" customFormat="1" ht="63">
      <c r="A73" s="8" t="s">
        <v>2</v>
      </c>
      <c r="B73" s="41">
        <v>161600</v>
      </c>
      <c r="C73" s="60" t="s">
        <v>56</v>
      </c>
      <c r="D73" s="8" t="s">
        <v>65</v>
      </c>
      <c r="E73" s="7" t="s">
        <v>52</v>
      </c>
      <c r="F73" s="35">
        <f t="shared" si="8"/>
        <v>161600</v>
      </c>
      <c r="G73" s="7"/>
      <c r="H73" s="7"/>
    </row>
    <row r="74" spans="1:8" s="40" customFormat="1" ht="47.25">
      <c r="A74" s="8" t="s">
        <v>5</v>
      </c>
      <c r="B74" s="41">
        <v>13323649</v>
      </c>
      <c r="C74" s="59" t="s">
        <v>56</v>
      </c>
      <c r="D74" s="8" t="s">
        <v>58</v>
      </c>
      <c r="E74" s="7" t="s">
        <v>52</v>
      </c>
      <c r="F74" s="35">
        <f t="shared" si="7"/>
        <v>13323649</v>
      </c>
      <c r="G74" s="7"/>
      <c r="H74" s="7"/>
    </row>
    <row r="75" spans="1:8" ht="47.25">
      <c r="A75" s="8" t="s">
        <v>5</v>
      </c>
      <c r="B75" s="35">
        <v>-2500000</v>
      </c>
      <c r="C75" s="74" t="s">
        <v>77</v>
      </c>
      <c r="D75" s="8" t="s">
        <v>81</v>
      </c>
      <c r="E75" s="8" t="s">
        <v>43</v>
      </c>
      <c r="F75" s="35">
        <f t="shared" si="7"/>
        <v>-2500000</v>
      </c>
      <c r="G75" s="7"/>
      <c r="H75" s="7"/>
    </row>
    <row r="76" spans="1:8" ht="47.25">
      <c r="A76" s="8" t="s">
        <v>5</v>
      </c>
      <c r="B76" s="35">
        <v>694691</v>
      </c>
      <c r="C76" s="75"/>
      <c r="D76" s="8" t="s">
        <v>78</v>
      </c>
      <c r="E76" s="8" t="s">
        <v>43</v>
      </c>
      <c r="F76" s="35">
        <f t="shared" si="7"/>
        <v>694691</v>
      </c>
      <c r="G76" s="7"/>
      <c r="H76" s="7"/>
    </row>
    <row r="77" spans="1:8" ht="47.25">
      <c r="A77" s="8" t="s">
        <v>5</v>
      </c>
      <c r="B77" s="35">
        <v>1419256</v>
      </c>
      <c r="C77" s="75"/>
      <c r="D77" s="8" t="s">
        <v>79</v>
      </c>
      <c r="E77" s="8" t="s">
        <v>43</v>
      </c>
      <c r="F77" s="35">
        <f t="shared" si="7"/>
        <v>1419256</v>
      </c>
      <c r="G77" s="7"/>
      <c r="H77" s="7"/>
    </row>
    <row r="78" spans="1:8" ht="47.25">
      <c r="A78" s="8" t="s">
        <v>5</v>
      </c>
      <c r="B78" s="35">
        <v>386053</v>
      </c>
      <c r="C78" s="76"/>
      <c r="D78" s="8" t="s">
        <v>80</v>
      </c>
      <c r="E78" s="8" t="s">
        <v>43</v>
      </c>
      <c r="F78" s="35">
        <f t="shared" si="7"/>
        <v>386053</v>
      </c>
      <c r="G78" s="7"/>
      <c r="H78" s="7"/>
    </row>
    <row r="79" spans="1:8" ht="47.25">
      <c r="A79" s="8" t="s">
        <v>5</v>
      </c>
      <c r="B79" s="9">
        <v>412081</v>
      </c>
      <c r="C79" s="64" t="s">
        <v>123</v>
      </c>
      <c r="D79" s="8" t="s">
        <v>124</v>
      </c>
      <c r="E79" s="11" t="s">
        <v>43</v>
      </c>
      <c r="F79" s="35">
        <f>B79</f>
        <v>412081</v>
      </c>
      <c r="G79" s="9"/>
      <c r="H79" s="9"/>
    </row>
    <row r="80" spans="1:8" s="40" customFormat="1" ht="78.75">
      <c r="A80" s="8" t="s">
        <v>5</v>
      </c>
      <c r="B80" s="41">
        <v>1126653.33</v>
      </c>
      <c r="C80" s="60" t="s">
        <v>128</v>
      </c>
      <c r="D80" s="8" t="s">
        <v>129</v>
      </c>
      <c r="E80" s="7" t="s">
        <v>43</v>
      </c>
      <c r="F80" s="35">
        <f>B80</f>
        <v>1126653.33</v>
      </c>
      <c r="G80" s="7"/>
      <c r="H80" s="7"/>
    </row>
    <row r="81" spans="1:9" ht="47.25">
      <c r="A81" s="8" t="s">
        <v>5</v>
      </c>
      <c r="B81" s="9">
        <v>6226459.7999999998</v>
      </c>
      <c r="C81" s="64" t="s">
        <v>206</v>
      </c>
      <c r="D81" s="8" t="s">
        <v>132</v>
      </c>
      <c r="E81" s="11" t="s">
        <v>43</v>
      </c>
      <c r="F81" s="35">
        <v>3125603.67</v>
      </c>
      <c r="G81" s="9"/>
      <c r="H81" s="9"/>
      <c r="I81">
        <v>3100856.13</v>
      </c>
    </row>
    <row r="82" spans="1:9" ht="47.25">
      <c r="A82" s="8" t="s">
        <v>5</v>
      </c>
      <c r="B82" s="9">
        <v>2060362.12</v>
      </c>
      <c r="C82" s="64" t="s">
        <v>168</v>
      </c>
      <c r="D82" s="8" t="s">
        <v>163</v>
      </c>
      <c r="E82" s="11" t="s">
        <v>91</v>
      </c>
      <c r="F82" s="35">
        <f>B82</f>
        <v>2060362.12</v>
      </c>
      <c r="G82" s="9"/>
      <c r="H82" s="9"/>
    </row>
    <row r="83" spans="1:9" ht="47.25">
      <c r="A83" s="8" t="s">
        <v>5</v>
      </c>
      <c r="B83" s="35">
        <v>500000</v>
      </c>
      <c r="C83" s="57" t="s">
        <v>158</v>
      </c>
      <c r="D83" s="8" t="s">
        <v>97</v>
      </c>
      <c r="E83" s="11" t="s">
        <v>91</v>
      </c>
      <c r="F83" s="35">
        <f t="shared" si="7"/>
        <v>500000</v>
      </c>
      <c r="G83" s="7"/>
      <c r="H83" s="7"/>
    </row>
    <row r="84" spans="1:9" ht="47.25">
      <c r="A84" s="8" t="s">
        <v>5</v>
      </c>
      <c r="B84" s="35">
        <v>388432.35</v>
      </c>
      <c r="C84" s="65" t="s">
        <v>198</v>
      </c>
      <c r="D84" s="8" t="s">
        <v>164</v>
      </c>
      <c r="E84" s="11" t="s">
        <v>91</v>
      </c>
      <c r="F84" s="35">
        <f t="shared" si="7"/>
        <v>388432.35</v>
      </c>
      <c r="G84" s="7"/>
      <c r="H84" s="7"/>
    </row>
    <row r="85" spans="1:9" ht="47.25">
      <c r="A85" s="8" t="s">
        <v>98</v>
      </c>
      <c r="B85" s="35">
        <v>153446</v>
      </c>
      <c r="C85" s="66" t="s">
        <v>204</v>
      </c>
      <c r="D85" s="8" t="s">
        <v>205</v>
      </c>
      <c r="E85" s="11" t="s">
        <v>91</v>
      </c>
      <c r="F85" s="35">
        <f t="shared" si="7"/>
        <v>153446</v>
      </c>
      <c r="G85" s="7"/>
      <c r="H85" s="7"/>
    </row>
    <row r="86" spans="1:9" ht="47.25">
      <c r="A86" s="8" t="s">
        <v>5</v>
      </c>
      <c r="B86" s="35">
        <v>351465</v>
      </c>
      <c r="C86" s="66" t="s">
        <v>207</v>
      </c>
      <c r="D86" s="8" t="s">
        <v>208</v>
      </c>
      <c r="E86" s="8" t="s">
        <v>91</v>
      </c>
      <c r="F86" s="35">
        <f t="shared" si="7"/>
        <v>351465</v>
      </c>
      <c r="G86" s="7"/>
      <c r="H86" s="7"/>
    </row>
    <row r="87" spans="1:9">
      <c r="A87" s="12" t="s">
        <v>6</v>
      </c>
      <c r="B87" s="32">
        <f>SUM(B66:B86)</f>
        <v>45360048.599999994</v>
      </c>
      <c r="C87" s="10"/>
      <c r="D87" s="8"/>
      <c r="E87" s="8"/>
      <c r="F87" s="32">
        <f>SUM(F66:F86)</f>
        <v>42259192.469999999</v>
      </c>
      <c r="G87" s="9"/>
      <c r="H87" s="7"/>
      <c r="I87" s="2">
        <f>B87-F87</f>
        <v>3100856.1299999952</v>
      </c>
    </row>
    <row r="88" spans="1:9">
      <c r="A88" s="8"/>
      <c r="B88" s="11"/>
      <c r="C88" s="10"/>
      <c r="D88" s="8"/>
      <c r="E88" s="8"/>
      <c r="F88" s="11"/>
      <c r="G88" s="7"/>
      <c r="H88" s="7"/>
    </row>
    <row r="89" spans="1:9" s="1" customFormat="1">
      <c r="A89" s="12" t="s">
        <v>30</v>
      </c>
      <c r="B89" s="34"/>
      <c r="C89" s="33"/>
      <c r="D89" s="12"/>
      <c r="E89" s="12"/>
      <c r="F89" s="34"/>
      <c r="G89" s="31"/>
      <c r="H89" s="31"/>
    </row>
    <row r="90" spans="1:9" s="1" customFormat="1">
      <c r="A90" s="12"/>
      <c r="B90" s="34"/>
      <c r="C90" s="33"/>
      <c r="D90" s="12"/>
      <c r="E90" s="12"/>
      <c r="F90" s="34"/>
      <c r="G90" s="31"/>
      <c r="H90" s="31"/>
    </row>
    <row r="91" spans="1:9" s="40" customFormat="1" ht="62.25" customHeight="1">
      <c r="A91" s="8" t="s">
        <v>7</v>
      </c>
      <c r="B91" s="35">
        <v>182697</v>
      </c>
      <c r="C91" s="60" t="s">
        <v>66</v>
      </c>
      <c r="D91" s="8" t="s">
        <v>67</v>
      </c>
      <c r="E91" s="8" t="s">
        <v>52</v>
      </c>
      <c r="F91" s="35">
        <f t="shared" ref="F91:F100" si="9">B91</f>
        <v>182697</v>
      </c>
      <c r="G91" s="7"/>
      <c r="H91" s="7"/>
    </row>
    <row r="92" spans="1:9" s="40" customFormat="1" ht="63">
      <c r="A92" s="8" t="s">
        <v>7</v>
      </c>
      <c r="B92" s="35">
        <v>2262358</v>
      </c>
      <c r="C92" s="60" t="s">
        <v>53</v>
      </c>
      <c r="D92" s="8" t="s">
        <v>58</v>
      </c>
      <c r="E92" s="42" t="s">
        <v>52</v>
      </c>
      <c r="F92" s="35">
        <f t="shared" si="9"/>
        <v>2262358</v>
      </c>
      <c r="G92" s="7"/>
      <c r="H92" s="7"/>
    </row>
    <row r="93" spans="1:9" s="40" customFormat="1" ht="63">
      <c r="A93" s="8" t="s">
        <v>7</v>
      </c>
      <c r="B93" s="35">
        <v>1299830</v>
      </c>
      <c r="C93" s="60" t="s">
        <v>53</v>
      </c>
      <c r="D93" s="8" t="s">
        <v>51</v>
      </c>
      <c r="E93" s="8" t="s">
        <v>52</v>
      </c>
      <c r="F93" s="35">
        <f t="shared" si="9"/>
        <v>1299830</v>
      </c>
      <c r="G93" s="7"/>
      <c r="H93" s="7"/>
    </row>
    <row r="94" spans="1:9" ht="63">
      <c r="A94" s="8" t="s">
        <v>7</v>
      </c>
      <c r="B94" s="35">
        <v>69982</v>
      </c>
      <c r="C94" s="64" t="s">
        <v>123</v>
      </c>
      <c r="D94" s="8" t="s">
        <v>124</v>
      </c>
      <c r="E94" s="8" t="s">
        <v>130</v>
      </c>
      <c r="F94" s="35">
        <f>B94</f>
        <v>69982</v>
      </c>
      <c r="G94" s="7"/>
      <c r="H94" s="7"/>
    </row>
    <row r="95" spans="1:9" s="40" customFormat="1" ht="63">
      <c r="A95" s="8" t="s">
        <v>7</v>
      </c>
      <c r="B95" s="35">
        <v>73730</v>
      </c>
      <c r="C95" s="68" t="s">
        <v>135</v>
      </c>
      <c r="D95" s="8" t="s">
        <v>92</v>
      </c>
      <c r="E95" s="8" t="s">
        <v>93</v>
      </c>
      <c r="F95" s="35">
        <f>B95</f>
        <v>73730</v>
      </c>
      <c r="G95" s="7"/>
      <c r="H95" s="7"/>
    </row>
    <row r="96" spans="1:9" s="40" customFormat="1" ht="63">
      <c r="A96" s="8" t="s">
        <v>7</v>
      </c>
      <c r="B96" s="35">
        <v>370000</v>
      </c>
      <c r="C96" s="62" t="s">
        <v>131</v>
      </c>
      <c r="D96" s="8" t="s">
        <v>118</v>
      </c>
      <c r="E96" s="8" t="s">
        <v>93</v>
      </c>
      <c r="F96" s="35">
        <f t="shared" si="9"/>
        <v>370000</v>
      </c>
      <c r="G96" s="7"/>
      <c r="H96" s="7"/>
    </row>
    <row r="97" spans="1:8" ht="63">
      <c r="A97" s="8" t="s">
        <v>7</v>
      </c>
      <c r="B97" s="35">
        <v>40201</v>
      </c>
      <c r="C97" s="10" t="s">
        <v>149</v>
      </c>
      <c r="D97" s="8" t="s">
        <v>94</v>
      </c>
      <c r="E97" s="8" t="s">
        <v>43</v>
      </c>
      <c r="F97" s="35">
        <f t="shared" si="9"/>
        <v>40201</v>
      </c>
      <c r="G97" s="7"/>
      <c r="H97" s="7"/>
    </row>
    <row r="98" spans="1:8" ht="63">
      <c r="A98" s="8" t="s">
        <v>7</v>
      </c>
      <c r="B98" s="35">
        <v>-3125603.67</v>
      </c>
      <c r="C98" s="10" t="s">
        <v>133</v>
      </c>
      <c r="D98" s="10" t="s">
        <v>134</v>
      </c>
      <c r="E98" s="8" t="s">
        <v>43</v>
      </c>
      <c r="F98" s="35">
        <f t="shared" si="9"/>
        <v>-3125603.67</v>
      </c>
      <c r="G98" s="7"/>
      <c r="H98" s="7"/>
    </row>
    <row r="99" spans="1:8" ht="63">
      <c r="A99" s="8" t="s">
        <v>7</v>
      </c>
      <c r="B99" s="35">
        <v>173490</v>
      </c>
      <c r="C99" s="64" t="s">
        <v>166</v>
      </c>
      <c r="D99" s="8" t="s">
        <v>162</v>
      </c>
      <c r="E99" s="8" t="s">
        <v>93</v>
      </c>
      <c r="F99" s="35">
        <f t="shared" si="9"/>
        <v>173490</v>
      </c>
      <c r="G99" s="7"/>
      <c r="H99" s="7"/>
    </row>
    <row r="100" spans="1:8" ht="63">
      <c r="A100" s="8" t="s">
        <v>7</v>
      </c>
      <c r="B100" s="35">
        <v>13940</v>
      </c>
      <c r="C100" s="64" t="s">
        <v>212</v>
      </c>
      <c r="D100" s="8" t="s">
        <v>169</v>
      </c>
      <c r="E100" s="8" t="s">
        <v>93</v>
      </c>
      <c r="F100" s="35">
        <f t="shared" si="9"/>
        <v>13940</v>
      </c>
      <c r="G100" s="7"/>
      <c r="H100" s="7"/>
    </row>
    <row r="101" spans="1:8" s="1" customFormat="1">
      <c r="A101" s="12" t="s">
        <v>8</v>
      </c>
      <c r="B101" s="32">
        <f>SUM(B91:B100)</f>
        <v>1360624.33</v>
      </c>
      <c r="C101" s="33"/>
      <c r="D101" s="12"/>
      <c r="E101" s="12"/>
      <c r="F101" s="32">
        <f>SUM(F91:F100)</f>
        <v>1360624.33</v>
      </c>
      <c r="G101" s="13"/>
      <c r="H101" s="31"/>
    </row>
    <row r="102" spans="1:8">
      <c r="A102" s="8"/>
      <c r="B102" s="35"/>
      <c r="C102" s="10"/>
      <c r="D102" s="8"/>
      <c r="E102" s="8"/>
      <c r="F102" s="35"/>
      <c r="G102" s="7"/>
      <c r="H102" s="7"/>
    </row>
    <row r="103" spans="1:8" s="1" customFormat="1" ht="18" customHeight="1">
      <c r="A103" s="12" t="s">
        <v>31</v>
      </c>
      <c r="B103" s="32"/>
      <c r="C103" s="33"/>
      <c r="D103" s="12"/>
      <c r="E103" s="12"/>
      <c r="F103" s="32"/>
      <c r="G103" s="31"/>
      <c r="H103" s="31"/>
    </row>
    <row r="104" spans="1:8" s="40" customFormat="1" ht="31.5">
      <c r="A104" s="8" t="s">
        <v>34</v>
      </c>
      <c r="B104" s="35">
        <v>75000</v>
      </c>
      <c r="C104" s="10" t="s">
        <v>42</v>
      </c>
      <c r="D104" s="8" t="s">
        <v>73</v>
      </c>
      <c r="E104" s="8" t="s">
        <v>43</v>
      </c>
      <c r="F104" s="35">
        <f>B104</f>
        <v>75000</v>
      </c>
      <c r="G104" s="7"/>
      <c r="H104" s="7"/>
    </row>
    <row r="105" spans="1:8" s="40" customFormat="1" ht="31.5">
      <c r="A105" s="8" t="s">
        <v>34</v>
      </c>
      <c r="B105" s="35">
        <v>25000</v>
      </c>
      <c r="C105" s="10" t="s">
        <v>82</v>
      </c>
      <c r="D105" s="8" t="s">
        <v>73</v>
      </c>
      <c r="E105" s="8" t="s">
        <v>43</v>
      </c>
      <c r="F105" s="35">
        <f>B105</f>
        <v>25000</v>
      </c>
      <c r="G105" s="7"/>
      <c r="H105" s="7"/>
    </row>
    <row r="106" spans="1:8" s="40" customFormat="1" ht="47.25">
      <c r="A106" s="8" t="s">
        <v>34</v>
      </c>
      <c r="B106" s="35">
        <v>954993</v>
      </c>
      <c r="C106" s="10" t="s">
        <v>53</v>
      </c>
      <c r="D106" s="8" t="s">
        <v>58</v>
      </c>
      <c r="E106" s="8" t="s">
        <v>52</v>
      </c>
      <c r="F106" s="35">
        <f t="shared" ref="F106:F127" si="10">B106</f>
        <v>954993</v>
      </c>
      <c r="G106" s="7"/>
      <c r="H106" s="7"/>
    </row>
    <row r="107" spans="1:8" s="40" customFormat="1" ht="47.25">
      <c r="A107" s="8" t="s">
        <v>34</v>
      </c>
      <c r="B107" s="35">
        <v>0</v>
      </c>
      <c r="C107" s="10" t="s">
        <v>53</v>
      </c>
      <c r="D107" s="8" t="s">
        <v>89</v>
      </c>
      <c r="E107" s="8" t="s">
        <v>52</v>
      </c>
      <c r="F107" s="35">
        <f t="shared" si="10"/>
        <v>0</v>
      </c>
      <c r="G107" s="9">
        <v>-5000000</v>
      </c>
      <c r="H107" s="9">
        <v>-5000000</v>
      </c>
    </row>
    <row r="108" spans="1:8" ht="47.25">
      <c r="A108" s="7" t="s">
        <v>34</v>
      </c>
      <c r="B108" s="35">
        <v>15000</v>
      </c>
      <c r="C108" s="10" t="s">
        <v>226</v>
      </c>
      <c r="D108" s="8" t="s">
        <v>221</v>
      </c>
      <c r="E108" s="8" t="s">
        <v>43</v>
      </c>
      <c r="F108" s="35">
        <f t="shared" ref="F108:F113" si="11">B108</f>
        <v>15000</v>
      </c>
      <c r="G108" s="9"/>
      <c r="H108" s="7"/>
    </row>
    <row r="109" spans="1:8" ht="47.25">
      <c r="A109" s="8" t="s">
        <v>100</v>
      </c>
      <c r="B109" s="9">
        <v>29937</v>
      </c>
      <c r="C109" s="64" t="s">
        <v>123</v>
      </c>
      <c r="D109" s="8" t="s">
        <v>124</v>
      </c>
      <c r="E109" s="8" t="s">
        <v>43</v>
      </c>
      <c r="F109" s="35">
        <f t="shared" si="11"/>
        <v>29937</v>
      </c>
      <c r="G109" s="9"/>
      <c r="H109" s="9"/>
    </row>
    <row r="110" spans="1:8" ht="47.25">
      <c r="A110" s="8" t="s">
        <v>34</v>
      </c>
      <c r="B110" s="9">
        <v>25000</v>
      </c>
      <c r="C110" s="70" t="s">
        <v>222</v>
      </c>
      <c r="D110" s="8" t="s">
        <v>223</v>
      </c>
      <c r="E110" s="8" t="s">
        <v>43</v>
      </c>
      <c r="F110" s="35">
        <f t="shared" si="11"/>
        <v>25000</v>
      </c>
      <c r="G110" s="9"/>
      <c r="H110" s="9"/>
    </row>
    <row r="111" spans="1:8" ht="31.5" customHeight="1">
      <c r="A111" s="8" t="s">
        <v>34</v>
      </c>
      <c r="B111" s="9">
        <v>-150000</v>
      </c>
      <c r="C111" s="72" t="s">
        <v>218</v>
      </c>
      <c r="D111" s="8" t="s">
        <v>219</v>
      </c>
      <c r="E111" s="8" t="s">
        <v>43</v>
      </c>
      <c r="F111" s="35">
        <f t="shared" si="11"/>
        <v>-150000</v>
      </c>
      <c r="G111" s="9"/>
      <c r="H111" s="9"/>
    </row>
    <row r="112" spans="1:8">
      <c r="A112" s="8" t="s">
        <v>34</v>
      </c>
      <c r="B112" s="9">
        <v>150000</v>
      </c>
      <c r="C112" s="73"/>
      <c r="D112" s="8" t="s">
        <v>220</v>
      </c>
      <c r="E112" s="8" t="s">
        <v>43</v>
      </c>
      <c r="F112" s="35">
        <f t="shared" si="11"/>
        <v>150000</v>
      </c>
      <c r="G112" s="9"/>
      <c r="H112" s="9"/>
    </row>
    <row r="113" spans="1:9" ht="47.25">
      <c r="A113" s="7" t="s">
        <v>34</v>
      </c>
      <c r="B113" s="35">
        <v>30000</v>
      </c>
      <c r="C113" s="10" t="s">
        <v>216</v>
      </c>
      <c r="D113" s="8" t="s">
        <v>221</v>
      </c>
      <c r="E113" s="8" t="s">
        <v>43</v>
      </c>
      <c r="F113" s="35">
        <f t="shared" si="11"/>
        <v>30000</v>
      </c>
      <c r="G113" s="9"/>
      <c r="H113" s="7"/>
    </row>
    <row r="114" spans="1:9" s="40" customFormat="1" ht="141.75">
      <c r="A114" s="8" t="s">
        <v>34</v>
      </c>
      <c r="B114" s="35">
        <f>500000</f>
        <v>500000</v>
      </c>
      <c r="C114" s="53" t="s">
        <v>145</v>
      </c>
      <c r="D114" s="8" t="s">
        <v>90</v>
      </c>
      <c r="E114" s="8" t="s">
        <v>91</v>
      </c>
      <c r="F114" s="35">
        <f t="shared" si="10"/>
        <v>500000</v>
      </c>
      <c r="G114" s="7"/>
      <c r="H114" s="7"/>
    </row>
    <row r="115" spans="1:9" s="40" customFormat="1" ht="78.75">
      <c r="A115" s="8" t="s">
        <v>34</v>
      </c>
      <c r="B115" s="35">
        <v>110000</v>
      </c>
      <c r="C115" s="59" t="s">
        <v>156</v>
      </c>
      <c r="D115" s="8" t="s">
        <v>157</v>
      </c>
      <c r="E115" s="8" t="s">
        <v>91</v>
      </c>
      <c r="F115" s="35">
        <f t="shared" si="10"/>
        <v>110000</v>
      </c>
      <c r="G115" s="7"/>
      <c r="H115" s="7"/>
    </row>
    <row r="116" spans="1:9" s="40" customFormat="1" ht="78.75">
      <c r="A116" s="8" t="s">
        <v>34</v>
      </c>
      <c r="B116" s="35">
        <v>150000</v>
      </c>
      <c r="C116" s="59" t="s">
        <v>154</v>
      </c>
      <c r="D116" s="10" t="s">
        <v>155</v>
      </c>
      <c r="E116" s="8" t="s">
        <v>91</v>
      </c>
      <c r="F116" s="35">
        <f t="shared" si="10"/>
        <v>150000</v>
      </c>
      <c r="G116" s="7"/>
      <c r="H116" s="7"/>
    </row>
    <row r="117" spans="1:9" s="3" customFormat="1" ht="31.5">
      <c r="A117" s="8" t="s">
        <v>34</v>
      </c>
      <c r="B117" s="35">
        <v>100000</v>
      </c>
      <c r="C117" s="59" t="s">
        <v>146</v>
      </c>
      <c r="D117" s="8" t="s">
        <v>99</v>
      </c>
      <c r="E117" s="8" t="s">
        <v>91</v>
      </c>
      <c r="F117" s="35">
        <f t="shared" si="10"/>
        <v>100000</v>
      </c>
      <c r="G117" s="9"/>
      <c r="H117" s="9"/>
    </row>
    <row r="118" spans="1:9" ht="31.5">
      <c r="A118" s="8" t="s">
        <v>100</v>
      </c>
      <c r="B118" s="35">
        <v>304596.87</v>
      </c>
      <c r="C118" s="59" t="s">
        <v>147</v>
      </c>
      <c r="D118" s="8" t="s">
        <v>101</v>
      </c>
      <c r="E118" s="8" t="s">
        <v>91</v>
      </c>
      <c r="F118" s="35">
        <f t="shared" si="10"/>
        <v>304596.87</v>
      </c>
      <c r="G118" s="9"/>
      <c r="H118" s="9"/>
    </row>
    <row r="119" spans="1:9" ht="31.5">
      <c r="A119" s="8" t="s">
        <v>100</v>
      </c>
      <c r="B119" s="35">
        <v>296479.33</v>
      </c>
      <c r="C119" s="59" t="s">
        <v>148</v>
      </c>
      <c r="D119" s="8" t="s">
        <v>102</v>
      </c>
      <c r="E119" s="8" t="s">
        <v>91</v>
      </c>
      <c r="F119" s="35">
        <f t="shared" si="10"/>
        <v>296479.33</v>
      </c>
      <c r="G119" s="9"/>
      <c r="H119" s="9"/>
    </row>
    <row r="120" spans="1:9" ht="63">
      <c r="A120" s="8" t="s">
        <v>34</v>
      </c>
      <c r="B120" s="35">
        <v>8978077</v>
      </c>
      <c r="C120" s="59" t="s">
        <v>143</v>
      </c>
      <c r="D120" s="10" t="s">
        <v>144</v>
      </c>
      <c r="E120" s="8" t="s">
        <v>91</v>
      </c>
      <c r="F120" s="35">
        <f t="shared" si="10"/>
        <v>8978077</v>
      </c>
      <c r="G120" s="9"/>
      <c r="H120" s="9"/>
    </row>
    <row r="121" spans="1:9" ht="31.5">
      <c r="A121" s="8" t="s">
        <v>34</v>
      </c>
      <c r="B121" s="35">
        <v>13250</v>
      </c>
      <c r="C121" s="43" t="s">
        <v>141</v>
      </c>
      <c r="D121" s="8" t="s">
        <v>142</v>
      </c>
      <c r="E121" s="8"/>
      <c r="F121" s="35">
        <f t="shared" si="10"/>
        <v>13250</v>
      </c>
      <c r="G121" s="9"/>
      <c r="H121" s="9"/>
      <c r="I121" s="2"/>
    </row>
    <row r="122" spans="1:9" ht="63">
      <c r="A122" s="8" t="s">
        <v>35</v>
      </c>
      <c r="B122" s="35">
        <v>-60000</v>
      </c>
      <c r="C122" s="43" t="s">
        <v>138</v>
      </c>
      <c r="D122" s="8" t="s">
        <v>139</v>
      </c>
      <c r="E122" s="8" t="s">
        <v>43</v>
      </c>
      <c r="F122" s="35">
        <f t="shared" si="10"/>
        <v>-60000</v>
      </c>
      <c r="G122" s="9"/>
      <c r="H122" s="9"/>
    </row>
    <row r="123" spans="1:9" ht="31.5">
      <c r="A123" s="7" t="s">
        <v>69</v>
      </c>
      <c r="B123" s="35">
        <v>60000</v>
      </c>
      <c r="C123" s="61" t="s">
        <v>167</v>
      </c>
      <c r="D123" s="8" t="s">
        <v>140</v>
      </c>
      <c r="E123" s="8" t="s">
        <v>43</v>
      </c>
      <c r="F123" s="35">
        <f t="shared" si="10"/>
        <v>60000</v>
      </c>
      <c r="G123" s="9"/>
      <c r="H123" s="9"/>
    </row>
    <row r="124" spans="1:9" ht="47.25">
      <c r="A124" s="7" t="s">
        <v>69</v>
      </c>
      <c r="B124" s="35">
        <v>-291374.61</v>
      </c>
      <c r="C124" s="61" t="s">
        <v>70</v>
      </c>
      <c r="D124" s="8" t="s">
        <v>71</v>
      </c>
      <c r="E124" s="8" t="s">
        <v>43</v>
      </c>
      <c r="F124" s="35">
        <f t="shared" si="10"/>
        <v>-291374.61</v>
      </c>
      <c r="G124" s="9"/>
      <c r="H124" s="9"/>
    </row>
    <row r="125" spans="1:9" ht="31.5">
      <c r="A125" s="8" t="s">
        <v>69</v>
      </c>
      <c r="B125" s="35">
        <v>291374.61</v>
      </c>
      <c r="C125" s="10" t="s">
        <v>70</v>
      </c>
      <c r="D125" s="8" t="s">
        <v>72</v>
      </c>
      <c r="E125" s="8" t="s">
        <v>43</v>
      </c>
      <c r="F125" s="35">
        <f t="shared" si="10"/>
        <v>291374.61</v>
      </c>
      <c r="G125" s="9"/>
      <c r="H125" s="9"/>
    </row>
    <row r="126" spans="1:9" ht="31.5">
      <c r="A126" s="8" t="s">
        <v>69</v>
      </c>
      <c r="B126" s="35">
        <v>62740.66</v>
      </c>
      <c r="C126" s="10" t="s">
        <v>170</v>
      </c>
      <c r="D126" s="8" t="s">
        <v>171</v>
      </c>
      <c r="E126" s="8" t="s">
        <v>93</v>
      </c>
      <c r="F126" s="35">
        <f t="shared" si="10"/>
        <v>62740.66</v>
      </c>
      <c r="G126" s="9"/>
      <c r="H126" s="9"/>
    </row>
    <row r="127" spans="1:9" ht="31.5">
      <c r="A127" s="8" t="s">
        <v>69</v>
      </c>
      <c r="B127" s="35">
        <v>-64364.95</v>
      </c>
      <c r="C127" s="10" t="s">
        <v>197</v>
      </c>
      <c r="D127" s="8" t="s">
        <v>172</v>
      </c>
      <c r="E127" s="8" t="s">
        <v>43</v>
      </c>
      <c r="F127" s="35">
        <f t="shared" si="10"/>
        <v>-64364.95</v>
      </c>
      <c r="G127" s="9"/>
      <c r="H127" s="9"/>
    </row>
    <row r="128" spans="1:9">
      <c r="A128" s="31" t="s">
        <v>9</v>
      </c>
      <c r="B128" s="32">
        <f>SUM(B104:B127)</f>
        <v>11605708.91</v>
      </c>
      <c r="C128" s="10"/>
      <c r="D128" s="8"/>
      <c r="E128" s="8"/>
      <c r="F128" s="32">
        <f>SUM(F104:F127)</f>
        <v>11605708.91</v>
      </c>
      <c r="G128" s="32">
        <f>G107</f>
        <v>-5000000</v>
      </c>
      <c r="H128" s="32">
        <f>H107</f>
        <v>-5000000</v>
      </c>
    </row>
    <row r="129" spans="1:8">
      <c r="A129" s="7"/>
      <c r="B129" s="35"/>
      <c r="C129" s="10"/>
      <c r="D129" s="8"/>
      <c r="E129" s="8"/>
      <c r="F129" s="35"/>
      <c r="G129" s="7"/>
      <c r="H129" s="7"/>
    </row>
    <row r="130" spans="1:8" ht="31.5">
      <c r="A130" s="7" t="s">
        <v>33</v>
      </c>
      <c r="B130" s="35">
        <v>-75000</v>
      </c>
      <c r="C130" s="10" t="s">
        <v>42</v>
      </c>
      <c r="D130" s="8" t="s">
        <v>74</v>
      </c>
      <c r="E130" s="8" t="s">
        <v>43</v>
      </c>
      <c r="F130" s="35">
        <f t="shared" ref="F130:F135" si="12">B130</f>
        <v>-75000</v>
      </c>
      <c r="G130" s="9"/>
      <c r="H130" s="7"/>
    </row>
    <row r="131" spans="1:8" ht="31.5">
      <c r="A131" s="7" t="s">
        <v>33</v>
      </c>
      <c r="B131" s="35">
        <v>-25000</v>
      </c>
      <c r="C131" s="10" t="s">
        <v>82</v>
      </c>
      <c r="D131" s="8" t="s">
        <v>74</v>
      </c>
      <c r="E131" s="8" t="s">
        <v>43</v>
      </c>
      <c r="F131" s="35">
        <f t="shared" si="12"/>
        <v>-25000</v>
      </c>
      <c r="G131" s="9"/>
      <c r="H131" s="7"/>
    </row>
    <row r="132" spans="1:8" ht="31.5">
      <c r="A132" s="7" t="s">
        <v>33</v>
      </c>
      <c r="B132" s="35">
        <v>-15000</v>
      </c>
      <c r="C132" s="10" t="s">
        <v>226</v>
      </c>
      <c r="D132" s="8" t="s">
        <v>224</v>
      </c>
      <c r="E132" s="8" t="s">
        <v>43</v>
      </c>
      <c r="F132" s="35">
        <f t="shared" si="12"/>
        <v>-15000</v>
      </c>
      <c r="G132" s="9"/>
      <c r="H132" s="7"/>
    </row>
    <row r="133" spans="1:8" ht="31.5">
      <c r="A133" s="8" t="s">
        <v>33</v>
      </c>
      <c r="B133" s="9">
        <v>-25000</v>
      </c>
      <c r="C133" s="70" t="s">
        <v>222</v>
      </c>
      <c r="D133" s="8" t="s">
        <v>224</v>
      </c>
      <c r="E133" s="8" t="s">
        <v>43</v>
      </c>
      <c r="F133" s="35">
        <f t="shared" si="12"/>
        <v>-25000</v>
      </c>
      <c r="G133" s="9"/>
      <c r="H133" s="9"/>
    </row>
    <row r="134" spans="1:8" ht="31.5">
      <c r="A134" s="7" t="s">
        <v>33</v>
      </c>
      <c r="B134" s="35">
        <v>-30000</v>
      </c>
      <c r="C134" s="47" t="s">
        <v>216</v>
      </c>
      <c r="D134" s="8" t="s">
        <v>217</v>
      </c>
      <c r="E134" s="8" t="s">
        <v>43</v>
      </c>
      <c r="F134" s="35">
        <f t="shared" si="12"/>
        <v>-30000</v>
      </c>
      <c r="G134" s="9"/>
      <c r="H134" s="7"/>
    </row>
    <row r="135" spans="1:8" ht="47.25">
      <c r="A135" s="7" t="s">
        <v>33</v>
      </c>
      <c r="B135" s="35">
        <f>-40201-1126653.33+15580.08</f>
        <v>-1151274.25</v>
      </c>
      <c r="C135" s="10" t="s">
        <v>70</v>
      </c>
      <c r="D135" s="8" t="s">
        <v>136</v>
      </c>
      <c r="E135" s="8" t="s">
        <v>43</v>
      </c>
      <c r="F135" s="35">
        <f t="shared" si="12"/>
        <v>-1151274.25</v>
      </c>
      <c r="G135" s="9"/>
      <c r="H135" s="7"/>
    </row>
    <row r="136" spans="1:8" ht="45" customHeight="1">
      <c r="A136" s="7" t="s">
        <v>33</v>
      </c>
      <c r="B136" s="35">
        <v>-512000</v>
      </c>
      <c r="C136" s="10" t="s">
        <v>122</v>
      </c>
      <c r="D136" s="8" t="s">
        <v>137</v>
      </c>
      <c r="E136" s="8" t="s">
        <v>43</v>
      </c>
      <c r="F136" s="35">
        <f t="shared" ref="F136:F137" si="13">B136</f>
        <v>-512000</v>
      </c>
      <c r="G136" s="9"/>
      <c r="H136" s="7"/>
    </row>
    <row r="137" spans="1:8" ht="47.25">
      <c r="A137" s="7" t="s">
        <v>33</v>
      </c>
      <c r="B137" s="35">
        <v>-10000000</v>
      </c>
      <c r="C137" s="23" t="s">
        <v>180</v>
      </c>
      <c r="D137" s="25" t="s">
        <v>181</v>
      </c>
      <c r="E137" s="24" t="s">
        <v>46</v>
      </c>
      <c r="F137" s="35">
        <f t="shared" si="13"/>
        <v>-10000000</v>
      </c>
      <c r="G137" s="9"/>
      <c r="H137" s="7"/>
    </row>
    <row r="138" spans="1:8">
      <c r="A138" s="7" t="s">
        <v>33</v>
      </c>
      <c r="B138" s="35"/>
      <c r="C138" s="10"/>
      <c r="D138" s="8"/>
      <c r="E138" s="8"/>
      <c r="F138" s="35">
        <f t="shared" ref="F138" si="14">B138</f>
        <v>0</v>
      </c>
      <c r="G138" s="9"/>
      <c r="H138" s="7"/>
    </row>
    <row r="139" spans="1:8">
      <c r="A139" s="31" t="s">
        <v>10</v>
      </c>
      <c r="B139" s="32">
        <f>SUM(B130:B138)</f>
        <v>-11833274.25</v>
      </c>
      <c r="C139" s="10"/>
      <c r="D139" s="8"/>
      <c r="E139" s="8"/>
      <c r="F139" s="32">
        <f>SUM(F130:F138)</f>
        <v>-11833274.25</v>
      </c>
      <c r="G139" s="32">
        <f>SUM(G130:G136)</f>
        <v>0</v>
      </c>
      <c r="H139" s="32">
        <f>SUM(H130:H136)</f>
        <v>0</v>
      </c>
    </row>
    <row r="140" spans="1:8">
      <c r="A140" s="7"/>
      <c r="B140" s="35"/>
      <c r="C140" s="10"/>
      <c r="D140" s="8"/>
      <c r="E140" s="8"/>
      <c r="F140" s="35"/>
      <c r="G140" s="7"/>
      <c r="H140" s="7"/>
    </row>
    <row r="141" spans="1:8">
      <c r="A141" s="7"/>
      <c r="B141" s="35"/>
      <c r="C141" s="10"/>
      <c r="D141" s="8"/>
      <c r="E141" s="8"/>
      <c r="F141" s="35"/>
      <c r="G141" s="7"/>
      <c r="H141" s="7"/>
    </row>
    <row r="142" spans="1:8">
      <c r="A142" s="7"/>
      <c r="B142" s="35"/>
      <c r="C142" s="10"/>
      <c r="D142" s="8"/>
      <c r="E142" s="8"/>
      <c r="F142" s="35"/>
      <c r="G142" s="7"/>
      <c r="H142" s="7"/>
    </row>
    <row r="143" spans="1:8">
      <c r="A143" s="31" t="s">
        <v>11</v>
      </c>
      <c r="B143" s="32">
        <f>B63+B87+B101+B128+B139</f>
        <v>79118172.689999983</v>
      </c>
      <c r="C143" s="10"/>
      <c r="D143" s="8"/>
      <c r="E143" s="8"/>
      <c r="F143" s="32">
        <f>F63+F87+F101+F128+F139</f>
        <v>74450303.890000001</v>
      </c>
      <c r="G143" s="32">
        <f>G63+G87+G101+G128+G139</f>
        <v>-5000000</v>
      </c>
      <c r="H143" s="32">
        <f>H63+H87+H101+H128+H139</f>
        <v>-5000000</v>
      </c>
    </row>
    <row r="144" spans="1:8">
      <c r="A144" s="7"/>
      <c r="B144" s="35"/>
      <c r="C144" s="10"/>
      <c r="D144" s="8"/>
      <c r="E144" s="8"/>
      <c r="F144" s="35"/>
      <c r="G144" s="7"/>
      <c r="H144" s="7"/>
    </row>
    <row r="145" spans="1:8">
      <c r="A145" s="7"/>
      <c r="B145" s="35"/>
      <c r="C145" s="10"/>
      <c r="D145" s="8"/>
      <c r="E145" s="8"/>
      <c r="F145" s="35">
        <f>B145</f>
        <v>0</v>
      </c>
      <c r="G145" s="7"/>
      <c r="H145" s="7"/>
    </row>
    <row r="146" spans="1:8">
      <c r="A146" s="7"/>
      <c r="B146" s="35"/>
      <c r="C146" s="10"/>
      <c r="D146" s="8"/>
      <c r="E146" s="8"/>
      <c r="F146" s="35">
        <f>B146</f>
        <v>0</v>
      </c>
      <c r="G146" s="7"/>
      <c r="H146" s="7"/>
    </row>
    <row r="147" spans="1:8">
      <c r="A147" s="7"/>
      <c r="B147" s="32"/>
      <c r="C147" s="33"/>
      <c r="D147" s="12"/>
      <c r="E147" s="12"/>
      <c r="F147" s="32"/>
      <c r="G147" s="7"/>
      <c r="H147" s="7"/>
    </row>
    <row r="148" spans="1:8">
      <c r="A148" s="31" t="s">
        <v>12</v>
      </c>
      <c r="B148" s="32">
        <f>B16-B143</f>
        <v>-4667868.7999999821</v>
      </c>
      <c r="C148" s="32"/>
      <c r="D148" s="32"/>
      <c r="E148" s="32"/>
      <c r="F148" s="32">
        <f>F16-F143</f>
        <v>0</v>
      </c>
      <c r="G148" s="7"/>
      <c r="H148" s="7"/>
    </row>
    <row r="149" spans="1:8">
      <c r="A149" s="31"/>
      <c r="B149" s="32"/>
      <c r="C149" s="32"/>
      <c r="D149" s="32"/>
      <c r="E149" s="32"/>
      <c r="F149" s="32"/>
      <c r="G149" s="32"/>
      <c r="H149" s="7"/>
    </row>
    <row r="150" spans="1:8">
      <c r="A150" s="31"/>
      <c r="B150" s="32"/>
      <c r="C150" s="32"/>
      <c r="D150" s="32"/>
      <c r="E150" s="32"/>
      <c r="F150" s="32"/>
      <c r="G150" s="9"/>
      <c r="H150" s="7"/>
    </row>
    <row r="151" spans="1:8">
      <c r="A151" s="7"/>
      <c r="B151" s="35"/>
      <c r="C151" s="10"/>
      <c r="D151" s="8"/>
      <c r="E151" s="8"/>
      <c r="F151" s="35"/>
      <c r="G151" s="9"/>
      <c r="H151" s="7"/>
    </row>
  </sheetData>
  <mergeCells count="14">
    <mergeCell ref="C111:C112"/>
    <mergeCell ref="C75:C78"/>
    <mergeCell ref="H19:H20"/>
    <mergeCell ref="A1:H1"/>
    <mergeCell ref="A19:A20"/>
    <mergeCell ref="D19:D20"/>
    <mergeCell ref="F19:F20"/>
    <mergeCell ref="C19:C20"/>
    <mergeCell ref="B19:B20"/>
    <mergeCell ref="E19:E20"/>
    <mergeCell ref="G19:G20"/>
    <mergeCell ref="C32:C33"/>
    <mergeCell ref="C34:C35"/>
    <mergeCell ref="C10:C11"/>
  </mergeCells>
  <pageMargins left="0" right="0" top="0.31496062992125984" bottom="0" header="0.19685039370078741" footer="0.31496062992125984"/>
  <pageSetup paperSize="9" scale="60" orientation="landscape" r:id="rId1"/>
  <headerFooter>
    <oddHeader>&amp;C&amp;P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КУГХ Эко</dc:creator>
  <cp:lastModifiedBy>svet_a</cp:lastModifiedBy>
  <cp:lastPrinted>2025-06-19T07:00:51Z</cp:lastPrinted>
  <dcterms:created xsi:type="dcterms:W3CDTF">2022-01-19T08:30:00Z</dcterms:created>
  <dcterms:modified xsi:type="dcterms:W3CDTF">2025-06-19T07:07:34Z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D88A5C447E8E4E3BAC0FAC04D177A1DC</vt:lpwstr>
  </property>
  <property fmtid="{D5CDD505-2E9C-101B-9397-08002B2CF9AE}" pid="3" name="KSOProductBuildVer">
    <vt:lpwstr>1049-11.2.0.11440</vt:lpwstr>
  </property>
</Properties>
</file>