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92.168.64.1\общая\!!!!Местный бюджет 2011-2019\2025\Дотация\замена дотации\"/>
    </mc:Choice>
  </mc:AlternateContent>
  <xr:revisionPtr revIDLastSave="0" documentId="13_ncr:1_{EE31E752-4238-40C7-928C-FAB327B882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" l="1"/>
  <c r="I9" i="1"/>
  <c r="G9" i="1"/>
  <c r="F9" i="1"/>
  <c r="I4" i="1"/>
  <c r="J4" i="1" s="1"/>
  <c r="F4" i="1"/>
  <c r="F5" i="1" s="1"/>
  <c r="F14" i="1" s="1"/>
  <c r="H14" i="1"/>
  <c r="H11" i="1"/>
  <c r="H9" i="1"/>
  <c r="H7" i="1"/>
  <c r="H5" i="1"/>
  <c r="B9" i="1"/>
  <c r="B13" i="1"/>
  <c r="D16" i="1"/>
  <c r="C13" i="1"/>
  <c r="G6" i="1"/>
  <c r="B10" i="1"/>
  <c r="E5" i="1"/>
  <c r="E14" i="1" s="1"/>
  <c r="C5" i="1"/>
  <c r="C14" i="1" s="1"/>
  <c r="B5" i="1"/>
  <c r="I5" i="1" l="1"/>
  <c r="I7" i="1" s="1"/>
  <c r="D6" i="1"/>
  <c r="D13" i="1"/>
  <c r="G14" i="1"/>
  <c r="G4" i="1"/>
  <c r="D5" i="1"/>
  <c r="B14" i="1"/>
  <c r="G5" i="1"/>
  <c r="F7" i="1"/>
  <c r="F11" i="1" s="1"/>
  <c r="E7" i="1"/>
  <c r="E11" i="1" s="1"/>
  <c r="E9" i="1"/>
  <c r="B7" i="1"/>
  <c r="B11" i="1" s="1"/>
  <c r="C7" i="1"/>
  <c r="C9" i="1"/>
  <c r="D9" i="1" s="1"/>
  <c r="I14" i="1" l="1"/>
  <c r="J14" i="1" s="1"/>
  <c r="I11" i="1"/>
  <c r="J11" i="1" s="1"/>
  <c r="J16" i="1" s="1"/>
  <c r="G16" i="1"/>
  <c r="B17" i="1"/>
  <c r="D14" i="1"/>
  <c r="D7" i="1"/>
  <c r="C11" i="1"/>
  <c r="G7" i="1"/>
  <c r="D11" i="1"/>
  <c r="G11" i="1" l="1"/>
</calcChain>
</file>

<file path=xl/sharedStrings.xml><?xml version="1.0" encoding="utf-8"?>
<sst xmlns="http://schemas.openxmlformats.org/spreadsheetml/2006/main" count="20" uniqueCount="20">
  <si>
    <t>НДФЛ (100%)</t>
  </si>
  <si>
    <t>Дотация на выравнивание</t>
  </si>
  <si>
    <t>1% НДФЛ</t>
  </si>
  <si>
    <t>план 2024</t>
  </si>
  <si>
    <t>факт 2024</t>
  </si>
  <si>
    <t>рост 2024</t>
  </si>
  <si>
    <t>план 2025</t>
  </si>
  <si>
    <t>рост 2025</t>
  </si>
  <si>
    <t>план 2026</t>
  </si>
  <si>
    <t>факт 2026</t>
  </si>
  <si>
    <t>рост 2026</t>
  </si>
  <si>
    <t>НДФЛ (25%)</t>
  </si>
  <si>
    <t>факт 2025 (ожидаемое)</t>
  </si>
  <si>
    <t>Перевод дотации в доп.норматив(%)</t>
  </si>
  <si>
    <t>Сумма по доп.%</t>
  </si>
  <si>
    <t>Общий %</t>
  </si>
  <si>
    <t>Сумма НДФЛ 25%+дотация</t>
  </si>
  <si>
    <t>Факт поступления с учетом 34%</t>
  </si>
  <si>
    <t>Замена дотации на выравнивание дополнительным нормативом по НДФЛ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</si>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</sst>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/>
    <xf numFmtId="4" fontId="0" fillId="0" borderId="0" xfId="0" applyNumberFormat="1"/>
    <xf numFmtId="4" fontId="0" fillId="0" borderId="1" xfId="0" applyNumberFormat="1" applyFill="1" applyBorder="1"/>
    <xf numFmtId="0" fontId="0" fillId="0" borderId="1" xfId="0" applyFill="1" applyBorder="1" applyAlignment="1">
      <alignment wrapText="1"/>
    </xf>
    <xf numFmtId="0" fontId="1" fillId="0" borderId="0" xfId="0" applyFont="1"/>
    <xf numFmtId="0" fontId="0" fillId="0" borderId="2" xfId="0" applyBorder="1"/>
    <xf numFmtId="4" fontId="0" fillId="0" borderId="2" xfId="0" applyNumberFormat="1" applyBorder="1"/>
    <xf numFmtId="0" fontId="0" fillId="0" borderId="0" xfId="0" applyBorder="1"/>
    <xf numFmtId="4" fontId="0" fillId="0" borderId="0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22"/>
  <sheetViews>
    <sheetView tabSelected="1" workbookViewId="0">
      <selection activeCell="J10" sqref="J10"/>
    </sheetView>
  </sheetViews>
  <sheetFormatPr defaultRowHeight="15" x14ac:dyDescent="0.25"/>
  <cols>
    <col min="1" max="1" width="13.28515625" customWidth="1"/>
    <col min="2" max="2" width="16.42578125" customWidth="1"/>
    <col min="3" max="3" width="16.140625" customWidth="1"/>
    <col min="4" max="4" width="15.7109375" customWidth="1"/>
    <col min="5" max="5" width="15.5703125" customWidth="1"/>
    <col min="6" max="6" width="14.85546875" customWidth="1"/>
    <col min="7" max="7" width="13" customWidth="1"/>
    <col min="8" max="8" width="15" customWidth="1"/>
    <col min="9" max="9" width="15.28515625" customWidth="1"/>
    <col min="10" max="10" width="12.42578125" customWidth="1"/>
    <col min="11" max="11" width="5.85546875" customWidth="1"/>
    <col min="12" max="12" width="9.140625" hidden="1" customWidth="1"/>
    <col min="13" max="13" width="13.5703125" bestFit="1" customWidth="1"/>
    <col min="15" max="15" width="16" bestFit="1" customWidth="1"/>
  </cols>
  <sheetData>
    <row r="2" spans="1:15" x14ac:dyDescent="0.25">
      <c r="C2" s="7" t="s">
        <v>18</v>
      </c>
      <c r="J2" t="s">
        <v>19</v>
      </c>
    </row>
    <row r="3" spans="1:15" ht="30" x14ac:dyDescent="0.25">
      <c r="A3" s="2"/>
      <c r="B3" s="1" t="s">
        <v>3</v>
      </c>
      <c r="C3" s="1" t="s">
        <v>4</v>
      </c>
      <c r="D3" s="1" t="s">
        <v>5</v>
      </c>
      <c r="E3" s="1" t="s">
        <v>6</v>
      </c>
      <c r="F3" s="2" t="s">
        <v>12</v>
      </c>
      <c r="G3" s="1" t="s">
        <v>7</v>
      </c>
      <c r="H3" s="1" t="s">
        <v>8</v>
      </c>
      <c r="I3" s="1" t="s">
        <v>9</v>
      </c>
      <c r="J3" s="1" t="s">
        <v>10</v>
      </c>
      <c r="K3" s="10"/>
      <c r="L3" s="8"/>
    </row>
    <row r="4" spans="1:15" x14ac:dyDescent="0.25">
      <c r="A4" s="2" t="s">
        <v>11</v>
      </c>
      <c r="B4" s="3">
        <v>272805532</v>
      </c>
      <c r="C4" s="3">
        <v>307612975.55000001</v>
      </c>
      <c r="D4" s="3">
        <v>34807443.549999997</v>
      </c>
      <c r="E4" s="3">
        <v>323603986</v>
      </c>
      <c r="F4" s="3">
        <f>E4+10626600</f>
        <v>334230586</v>
      </c>
      <c r="G4" s="3">
        <f>F4-E4</f>
        <v>10626600</v>
      </c>
      <c r="H4" s="3">
        <v>349492310</v>
      </c>
      <c r="I4" s="3">
        <f>H4+10000000</f>
        <v>359492310</v>
      </c>
      <c r="J4" s="3">
        <f>I4-H4</f>
        <v>10000000</v>
      </c>
      <c r="K4" s="11"/>
      <c r="L4" s="9"/>
    </row>
    <row r="5" spans="1:15" x14ac:dyDescent="0.25">
      <c r="A5" s="2" t="s">
        <v>0</v>
      </c>
      <c r="B5" s="3">
        <f>B4/25*100</f>
        <v>1091222128</v>
      </c>
      <c r="C5" s="3">
        <f>C4/25*100</f>
        <v>1230451902.2</v>
      </c>
      <c r="D5" s="3">
        <f>C5-B5</f>
        <v>139229774.20000005</v>
      </c>
      <c r="E5" s="3">
        <f>E4/25*100</f>
        <v>1294415944</v>
      </c>
      <c r="F5" s="3">
        <f>F4/25*100</f>
        <v>1336922344</v>
      </c>
      <c r="G5" s="3">
        <f>F5-E5</f>
        <v>42506400</v>
      </c>
      <c r="H5" s="3">
        <f>H4/25*100</f>
        <v>1397969240</v>
      </c>
      <c r="I5" s="3">
        <f>I4/25*100</f>
        <v>1437969240</v>
      </c>
      <c r="J5" s="3"/>
      <c r="K5" s="11"/>
      <c r="L5" s="9"/>
      <c r="M5" s="4"/>
      <c r="O5" s="4"/>
    </row>
    <row r="6" spans="1:15" ht="30" x14ac:dyDescent="0.25">
      <c r="A6" s="2" t="s">
        <v>1</v>
      </c>
      <c r="B6" s="3">
        <v>98300000</v>
      </c>
      <c r="C6" s="3">
        <v>98300000</v>
      </c>
      <c r="D6" s="3">
        <f>C6-B6</f>
        <v>0</v>
      </c>
      <c r="E6" s="3">
        <v>106253500</v>
      </c>
      <c r="F6" s="3">
        <v>106253500</v>
      </c>
      <c r="G6" s="3">
        <f>F6-E6</f>
        <v>0</v>
      </c>
      <c r="H6" s="3">
        <v>106253500</v>
      </c>
      <c r="I6" s="3">
        <v>106253500</v>
      </c>
      <c r="J6" s="3"/>
      <c r="K6" s="11"/>
      <c r="L6" s="9"/>
      <c r="M6" s="4"/>
      <c r="O6" s="4"/>
    </row>
    <row r="7" spans="1:15" x14ac:dyDescent="0.25">
      <c r="A7" s="2" t="s">
        <v>2</v>
      </c>
      <c r="B7" s="3">
        <f>B5/100</f>
        <v>10912221.279999999</v>
      </c>
      <c r="C7" s="3">
        <f>C5/100</f>
        <v>12304519.022</v>
      </c>
      <c r="D7" s="3">
        <f>C7-B7</f>
        <v>1392297.7420000006</v>
      </c>
      <c r="E7" s="3">
        <f>E5/100</f>
        <v>12944159.439999999</v>
      </c>
      <c r="F7" s="3">
        <f>F5/100</f>
        <v>13369223.439999999</v>
      </c>
      <c r="G7" s="3">
        <f>F7-E7</f>
        <v>425064</v>
      </c>
      <c r="H7" s="3">
        <f>H5/100</f>
        <v>13979692.4</v>
      </c>
      <c r="I7" s="3">
        <f>I5/100</f>
        <v>14379692.4</v>
      </c>
      <c r="J7" s="3"/>
      <c r="K7" s="11"/>
      <c r="L7" s="9"/>
    </row>
    <row r="8" spans="1:15" x14ac:dyDescent="0.25">
      <c r="A8" s="2"/>
      <c r="B8" s="3"/>
      <c r="C8" s="3"/>
      <c r="D8" s="3"/>
      <c r="E8" s="3"/>
      <c r="F8" s="3"/>
      <c r="G8" s="3"/>
      <c r="H8" s="3"/>
      <c r="I8" s="3"/>
      <c r="J8" s="3"/>
      <c r="K8" s="11"/>
      <c r="L8" s="9"/>
      <c r="M8" s="4"/>
    </row>
    <row r="9" spans="1:15" ht="54" customHeight="1" x14ac:dyDescent="0.25">
      <c r="A9" s="2" t="s">
        <v>13</v>
      </c>
      <c r="B9" s="5">
        <f>B6*100/B5</f>
        <v>9.0082484104464573</v>
      </c>
      <c r="C9" s="3">
        <f>(C6*100)/C5</f>
        <v>7.9889347827609862</v>
      </c>
      <c r="D9" s="3">
        <f>C9-B9</f>
        <v>-1.0193136276854711</v>
      </c>
      <c r="E9" s="3">
        <f>E6*100/E5</f>
        <v>8.2086056257663031</v>
      </c>
      <c r="F9" s="3">
        <f>F6*100/F5</f>
        <v>7.947619431813461</v>
      </c>
      <c r="G9" s="3">
        <f>F9-E9</f>
        <v>-0.26098619395284217</v>
      </c>
      <c r="H9" s="3">
        <f>H6*100/H5</f>
        <v>7.600560653251569</v>
      </c>
      <c r="I9" s="3">
        <f>I6*100/I5</f>
        <v>7.3891358065489632</v>
      </c>
      <c r="J9" s="3">
        <f>I9-H9</f>
        <v>-0.21142484670260586</v>
      </c>
      <c r="K9" s="11"/>
      <c r="L9" s="9"/>
    </row>
    <row r="10" spans="1:15" x14ac:dyDescent="0.25">
      <c r="A10" s="2" t="s">
        <v>15</v>
      </c>
      <c r="B10" s="5">
        <f>25+9</f>
        <v>34</v>
      </c>
      <c r="C10" s="3">
        <v>34</v>
      </c>
      <c r="D10" s="3"/>
      <c r="E10" s="3">
        <v>33</v>
      </c>
      <c r="F10" s="3"/>
      <c r="G10" s="3"/>
      <c r="H10" s="3">
        <v>32</v>
      </c>
      <c r="I10" s="3"/>
      <c r="J10" s="3"/>
      <c r="K10" s="11"/>
      <c r="L10" s="9"/>
    </row>
    <row r="11" spans="1:15" ht="25.5" customHeight="1" x14ac:dyDescent="0.25">
      <c r="A11" s="2" t="s">
        <v>14</v>
      </c>
      <c r="B11" s="3">
        <f>B10*B7</f>
        <v>371015523.51999998</v>
      </c>
      <c r="C11" s="3">
        <f>C10*C7</f>
        <v>418353646.74800003</v>
      </c>
      <c r="D11" s="3">
        <f>C11-B11</f>
        <v>47338123.228000045</v>
      </c>
      <c r="E11" s="3">
        <f>E10*E7</f>
        <v>427157261.51999998</v>
      </c>
      <c r="F11" s="3">
        <f>E10*F7</f>
        <v>441184373.51999998</v>
      </c>
      <c r="G11" s="3">
        <f>F11-E11</f>
        <v>14027112</v>
      </c>
      <c r="H11" s="3">
        <f>H10*H7</f>
        <v>447350156.80000001</v>
      </c>
      <c r="I11" s="3">
        <f>H10*I7</f>
        <v>460150156.80000001</v>
      </c>
      <c r="J11" s="3">
        <f>I11-H11</f>
        <v>12800000</v>
      </c>
      <c r="K11" s="11"/>
      <c r="L11" s="9"/>
    </row>
    <row r="12" spans="1:15" x14ac:dyDescent="0.25">
      <c r="A12" s="2"/>
      <c r="B12" s="3"/>
      <c r="C12" s="3"/>
      <c r="D12" s="3"/>
      <c r="E12" s="3"/>
      <c r="F12" s="3"/>
      <c r="G12" s="3"/>
      <c r="H12" s="3"/>
      <c r="I12" s="3"/>
      <c r="J12" s="3"/>
      <c r="K12" s="11"/>
      <c r="L12" s="9"/>
    </row>
    <row r="13" spans="1:15" ht="30" x14ac:dyDescent="0.25">
      <c r="A13" s="2" t="s">
        <v>16</v>
      </c>
      <c r="B13" s="3">
        <f>B4+B6</f>
        <v>371105532</v>
      </c>
      <c r="C13" s="3">
        <f>C4+C6</f>
        <v>405912975.55000001</v>
      </c>
      <c r="D13" s="3">
        <f>C13-B13</f>
        <v>34807443.550000012</v>
      </c>
      <c r="E13" s="3"/>
      <c r="F13" s="3"/>
      <c r="G13" s="3"/>
      <c r="H13" s="3"/>
      <c r="I13" s="3"/>
      <c r="J13" s="3"/>
      <c r="K13" s="11"/>
      <c r="L13" s="9"/>
    </row>
    <row r="14" spans="1:15" ht="45" x14ac:dyDescent="0.25">
      <c r="A14" s="6" t="s">
        <v>17</v>
      </c>
      <c r="B14" s="5">
        <f>B5*34/100</f>
        <v>371015523.51999998</v>
      </c>
      <c r="C14" s="5">
        <f>C5*34/100</f>
        <v>418353646.74800003</v>
      </c>
      <c r="D14" s="5">
        <f>C14-B14</f>
        <v>47338123.228000045</v>
      </c>
      <c r="E14" s="5">
        <f>E5*33/100</f>
        <v>427157261.51999998</v>
      </c>
      <c r="F14" s="5">
        <f>F5*33/100</f>
        <v>441184373.51999998</v>
      </c>
      <c r="G14" s="5">
        <f>F14-E14</f>
        <v>14027112</v>
      </c>
      <c r="H14" s="5">
        <f>H10*H7</f>
        <v>447350156.80000001</v>
      </c>
      <c r="I14" s="5">
        <f>H10*I7</f>
        <v>460150156.80000001</v>
      </c>
      <c r="J14" s="5">
        <f>I14-H14</f>
        <v>12800000</v>
      </c>
      <c r="K14" s="11"/>
      <c r="L14" s="9"/>
    </row>
    <row r="15" spans="1:15" x14ac:dyDescent="0.25">
      <c r="A15" s="6"/>
      <c r="B15" s="5"/>
      <c r="C15" s="5"/>
      <c r="D15" s="5"/>
      <c r="E15" s="5"/>
      <c r="F15" s="5"/>
      <c r="G15" s="5"/>
      <c r="H15" s="5"/>
      <c r="I15" s="5"/>
      <c r="J15" s="5"/>
      <c r="K15" s="11"/>
      <c r="L15" s="9"/>
    </row>
    <row r="16" spans="1:15" x14ac:dyDescent="0.25">
      <c r="A16" s="6"/>
      <c r="B16" s="5"/>
      <c r="C16" s="5"/>
      <c r="D16" s="5">
        <f>D14-D4</f>
        <v>12530679.678000048</v>
      </c>
      <c r="E16" s="5"/>
      <c r="F16" s="5"/>
      <c r="G16" s="5">
        <f>G14-G4</f>
        <v>3400512</v>
      </c>
      <c r="H16" s="5"/>
      <c r="I16" s="5"/>
      <c r="J16" s="5">
        <f>J11-J4</f>
        <v>2800000</v>
      </c>
      <c r="K16" s="11"/>
      <c r="L16" s="9"/>
    </row>
    <row r="17" spans="1:12" x14ac:dyDescent="0.25">
      <c r="A17" s="6"/>
      <c r="B17" s="5">
        <f>B14-B4</f>
        <v>98209991.519999981</v>
      </c>
      <c r="C17" s="5"/>
      <c r="D17" s="5"/>
      <c r="E17" s="5"/>
      <c r="F17" s="5"/>
      <c r="G17" s="5"/>
      <c r="H17" s="5"/>
      <c r="I17" s="5"/>
      <c r="J17" s="5"/>
      <c r="K17" s="11"/>
      <c r="L17" s="9"/>
    </row>
    <row r="18" spans="1:12" x14ac:dyDescent="0.25">
      <c r="A18" s="6"/>
      <c r="B18" s="5"/>
      <c r="C18" s="5"/>
      <c r="D18" s="5"/>
      <c r="E18" s="5"/>
      <c r="F18" s="5"/>
      <c r="G18" s="5"/>
      <c r="H18" s="5"/>
      <c r="I18" s="5"/>
      <c r="J18" s="5"/>
      <c r="K18" s="11"/>
      <c r="L18" s="9"/>
    </row>
    <row r="19" spans="1:12" x14ac:dyDescent="0.25">
      <c r="A19" s="2"/>
      <c r="B19" s="3"/>
      <c r="C19" s="3"/>
      <c r="D19" s="3"/>
      <c r="E19" s="3"/>
      <c r="F19" s="3"/>
      <c r="G19" s="3"/>
      <c r="H19" s="3"/>
      <c r="I19" s="3"/>
      <c r="J19" s="3"/>
      <c r="K19" s="11"/>
      <c r="L19" s="9"/>
    </row>
    <row r="20" spans="1:12" x14ac:dyDescent="0.25">
      <c r="A20" s="2"/>
      <c r="B20" s="3"/>
      <c r="C20" s="3"/>
      <c r="D20" s="3"/>
      <c r="E20" s="3"/>
      <c r="F20" s="3"/>
      <c r="G20" s="3"/>
      <c r="H20" s="3"/>
      <c r="I20" s="3"/>
      <c r="J20" s="3"/>
      <c r="K20" s="11"/>
      <c r="L20" s="9"/>
    </row>
    <row r="21" spans="1:12" x14ac:dyDescent="0.25">
      <c r="A21" s="2"/>
      <c r="B21" s="3"/>
      <c r="C21" s="3"/>
      <c r="D21" s="3"/>
      <c r="E21" s="3"/>
      <c r="F21" s="3"/>
      <c r="G21" s="3"/>
      <c r="H21" s="3"/>
      <c r="I21" s="3"/>
      <c r="J21" s="3"/>
      <c r="K21" s="11"/>
      <c r="L21" s="9"/>
    </row>
    <row r="22" spans="1:12" x14ac:dyDescent="0.25">
      <c r="A22" s="2"/>
      <c r="B22" s="3"/>
      <c r="C22" s="3"/>
      <c r="D22" s="3"/>
      <c r="E22" s="3"/>
      <c r="F22" s="3"/>
      <c r="G22" s="3"/>
      <c r="H22" s="3"/>
      <c r="I22" s="3"/>
      <c r="J22" s="3"/>
      <c r="K22" s="11"/>
      <c r="L22" s="9"/>
    </row>
  </sheetData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</dc:creator>
  <cp:lastModifiedBy>NV</cp:lastModifiedBy>
  <cp:lastPrinted>2025-06-19T08:37:14Z</cp:lastPrinted>
  <dcterms:created xsi:type="dcterms:W3CDTF">2015-06-05T18:19:34Z</dcterms:created>
  <dcterms:modified xsi:type="dcterms:W3CDTF">2025-06-19T08:39:26Z</dcterms:modified>
</cp:coreProperties>
</file>